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4020" yWindow="-30" windowWidth="14805" windowHeight="8010" firstSheet="10" activeTab="10"/>
  </bookViews>
  <sheets>
    <sheet name="Тарелки" sheetId="1" r:id="rId1"/>
    <sheet name="Лист2" sheetId="2" r:id="rId2"/>
    <sheet name="Портал" sheetId="3" r:id="rId3"/>
    <sheet name="375" sheetId="4" r:id="rId4"/>
    <sheet name="Лист3" sheetId="5" r:id="rId5"/>
    <sheet name="набор-пульсоксиметр" sheetId="6" r:id="rId6"/>
    <sheet name="ганцикловир" sheetId="7" state="hidden" r:id="rId7"/>
    <sheet name="ганцикловир (2)" sheetId="8" state="hidden" r:id="rId8"/>
    <sheet name="иглы спинальные" sheetId="10" state="hidden" r:id="rId9"/>
    <sheet name="Небулайзер" sheetId="11" state="hidden" r:id="rId10"/>
    <sheet name="сервисное обслуживание" sheetId="13" r:id="rId11"/>
  </sheets>
  <definedNames>
    <definedName name="_xlnm.Print_Area" localSheetId="3">'375'!$A$1:$I$62</definedName>
    <definedName name="_xlnm.Print_Area" localSheetId="10">'сервисное обслуживание'!$A$1:$I$14</definedName>
    <definedName name="_xlnm.Print_Area" localSheetId="0">Тарелки!$A$1:$F$24</definedName>
  </definedNames>
  <calcPr calcId="145621"/>
</workbook>
</file>

<file path=xl/calcChain.xml><?xml version="1.0" encoding="utf-8"?>
<calcChain xmlns="http://schemas.openxmlformats.org/spreadsheetml/2006/main">
  <c r="G8" i="13" l="1"/>
  <c r="G7" i="13"/>
  <c r="G9" i="13" l="1"/>
  <c r="G36" i="11" l="1"/>
  <c r="G35" i="11"/>
  <c r="G34" i="11"/>
  <c r="G33" i="11"/>
  <c r="G32" i="11"/>
  <c r="G31" i="11"/>
  <c r="G30" i="11"/>
  <c r="G29" i="11"/>
  <c r="G28" i="11"/>
  <c r="G27" i="11"/>
  <c r="G26" i="11"/>
  <c r="G25" i="11"/>
  <c r="G24" i="11"/>
  <c r="G23" i="11"/>
  <c r="G22" i="11"/>
  <c r="G21" i="11"/>
  <c r="G20" i="11"/>
  <c r="G19" i="11"/>
  <c r="G17" i="11"/>
  <c r="G16" i="11"/>
  <c r="G15" i="11"/>
  <c r="G14" i="11"/>
  <c r="G13" i="11"/>
  <c r="G12" i="11"/>
  <c r="G10" i="11"/>
  <c r="G9" i="11"/>
  <c r="G8" i="11" l="1"/>
  <c r="F28" i="3" l="1"/>
  <c r="F29" i="3"/>
  <c r="G10" i="10" l="1"/>
  <c r="G9" i="10"/>
  <c r="G8" i="10"/>
  <c r="G11" i="10" l="1"/>
  <c r="G16" i="8"/>
  <c r="G15" i="8"/>
  <c r="G14" i="8"/>
  <c r="G13" i="8"/>
  <c r="G12" i="8"/>
  <c r="G11" i="8"/>
  <c r="G9" i="8"/>
  <c r="G8" i="8"/>
  <c r="G17" i="8" s="1"/>
  <c r="G10" i="7" l="1"/>
  <c r="G9" i="7"/>
  <c r="G7" i="7"/>
  <c r="G11" i="7" l="1"/>
  <c r="G27" i="6"/>
  <c r="G10" i="6"/>
  <c r="G11" i="6"/>
  <c r="G12" i="6"/>
  <c r="G13" i="6"/>
  <c r="G14" i="6"/>
  <c r="G15" i="6"/>
  <c r="G16" i="6"/>
  <c r="G17" i="6"/>
  <c r="G18" i="6"/>
  <c r="G19" i="6"/>
  <c r="G20" i="6"/>
  <c r="G21" i="6"/>
  <c r="G22" i="6"/>
  <c r="G23" i="6"/>
  <c r="G24" i="6"/>
  <c r="G25" i="6"/>
  <c r="G26" i="6"/>
  <c r="G8" i="6" l="1"/>
  <c r="G7" i="6"/>
  <c r="F27" i="3" l="1"/>
  <c r="F26" i="3"/>
  <c r="F25" i="3"/>
  <c r="G7" i="5" l="1"/>
  <c r="G9" i="5"/>
  <c r="G8" i="5"/>
  <c r="G10" i="5"/>
  <c r="F24" i="3" l="1"/>
  <c r="F23" i="3"/>
  <c r="F22" i="3" l="1"/>
  <c r="G56" i="4" l="1"/>
  <c r="F10" i="3"/>
  <c r="F11" i="3"/>
  <c r="F12" i="3"/>
  <c r="F13" i="3"/>
  <c r="F14" i="3"/>
  <c r="F15" i="3"/>
  <c r="F16" i="3"/>
  <c r="F17" i="3"/>
  <c r="F18" i="3"/>
  <c r="F19" i="3"/>
  <c r="F20" i="3"/>
  <c r="F21" i="3"/>
  <c r="G50" i="4" l="1"/>
  <c r="G49" i="4"/>
  <c r="D9" i="3" l="1"/>
  <c r="D8" i="3"/>
  <c r="G55" i="4"/>
  <c r="G52" i="4"/>
  <c r="G53" i="4"/>
  <c r="G51" i="4"/>
  <c r="G47" i="4"/>
  <c r="G46" i="4"/>
  <c r="G45" i="4"/>
  <c r="G43" i="4"/>
  <c r="G42" i="4"/>
  <c r="G40" i="4"/>
  <c r="G37" i="4"/>
  <c r="G36" i="4"/>
  <c r="G35" i="4"/>
  <c r="G34" i="4"/>
  <c r="G33" i="4"/>
  <c r="G32" i="4"/>
  <c r="G30" i="4"/>
  <c r="G29" i="4"/>
  <c r="G26" i="4"/>
  <c r="G25" i="4"/>
  <c r="G23" i="4"/>
  <c r="G22" i="4"/>
  <c r="G20" i="4"/>
  <c r="G19" i="4"/>
  <c r="G16" i="4"/>
  <c r="G12" i="4"/>
  <c r="G11" i="4"/>
  <c r="G10" i="4"/>
  <c r="G9" i="4"/>
  <c r="G7" i="4"/>
  <c r="F8" i="3" l="1"/>
  <c r="F9" i="3"/>
  <c r="F3" i="2" l="1"/>
  <c r="F4" i="2" s="1"/>
  <c r="F10" i="1" l="1"/>
  <c r="F9" i="1"/>
  <c r="F11" i="1" s="1"/>
</calcChain>
</file>

<file path=xl/sharedStrings.xml><?xml version="1.0" encoding="utf-8"?>
<sst xmlns="http://schemas.openxmlformats.org/spreadsheetml/2006/main" count="708" uniqueCount="231">
  <si>
    <t>№</t>
  </si>
  <si>
    <t>Наименование</t>
  </si>
  <si>
    <t>Кол-во</t>
  </si>
  <si>
    <t>Цена</t>
  </si>
  <si>
    <t>Сумма</t>
  </si>
  <si>
    <t>Тарелка для вторых блюд</t>
  </si>
  <si>
    <t>Кружка</t>
  </si>
  <si>
    <t>ИТОГО</t>
  </si>
  <si>
    <t>Заявка товаров на 2023 год</t>
  </si>
  <si>
    <t>Заместитель директора по АХО</t>
  </si>
  <si>
    <t>К.Аширбеков</t>
  </si>
  <si>
    <t>Памперсы</t>
  </si>
  <si>
    <t>Для взрослых 4 размер в упаковке 30 штук</t>
  </si>
  <si>
    <t>Кол-во упаковок</t>
  </si>
  <si>
    <t>Характеристика</t>
  </si>
  <si>
    <t xml:space="preserve">Цена  </t>
  </si>
  <si>
    <t>И.о. зав ОРИТ</t>
  </si>
  <si>
    <t>Азанова А.Ю.</t>
  </si>
  <si>
    <r>
      <rPr>
        <sz val="7"/>
        <color theme="1"/>
        <rFont val="Times New Roman"/>
        <family val="1"/>
        <charset val="204"/>
      </rPr>
      <t xml:space="preserve"> </t>
    </r>
    <r>
      <rPr>
        <sz val="11"/>
        <color theme="1"/>
        <rFont val="Times New Roman"/>
        <family val="1"/>
        <charset val="204"/>
      </rPr>
      <t>Из высокопрочного материала, гарантирующего высокое механическое и термическое сопротивление. Способность выдерживать высокие температуры до 135 градусов и использование в микроволновой печи. Высокая ударопрочность. 100 процентно гигиеничное и безопасное, не имеющее пор, что исключает возможность появления бактерий. Пригодное для замачивания в дезинфицирующих растворах. Объем тарелок для вторых блюд – не менее 200-250 гр., желательно с бортиками (с небольшим углублением). Цвет посуды должен быть светлых тонов. Окончательный выбор расцветок и форм необходимо согласовать с Заказчиком. Наличие сертификата ТН ВЭД 3924 90 000 9</t>
    </r>
  </si>
  <si>
    <t>Из высокопрочного материала, гарантирующего высокое механическое и термическое сопротивление. Способность выдерживать высокие температуры до 135 градусов и использование в микроволновой печи. Высокая ударопрочность. 100 процентно гигиеничное и безопасное, не имеющее пор, что исключает возможность появления бактерий. Пригодное для замачивания в дезинфицирующих растворах. Объем кружек – не менее 200 мл. Цвет посуды должен быть светлых тонов. Окончательный выбор расцветок и форм необходимо согласовать с заказчиком. Наличие сертификата ТН ВЭД 3924 90 000 9</t>
  </si>
  <si>
    <t>Логтевой смеситель</t>
  </si>
  <si>
    <t>Урна</t>
  </si>
  <si>
    <t>Урна с педалью  из нержавеющей стали с дополнительным пластиковым ведром внутри.Объем не менее 8 литров, диаметр не менее 23 см, высота не менее 32 см. Тип: закрытый с крышкой. Нажимной механизм.Принцип двойного нажатия для открытия и закрытия крышки при помощи педального механизма (нажатие педали – крышка открыта, повторное нажатие педали – крышка закрыта). Внутренняя часть урны съемная из прочного пластика с ручкой. Герметичное, плавное и бесшумное закрывание крышки. Окончательный выбор расцветок и форм необходимо согласовать с Заказчиком.</t>
  </si>
  <si>
    <t>Смеситель для умывальника с медицинской ручкой. С поворотным изливом 250 мм Монолитная Металлическая рукоятка, керамический катридж 35мм - Гибкая подводка 3/8“ длинной 35см, Гибкая подводка 1/2“ длинной 35см, Смеситель  производится в исполнении  хром Гарантия: На тело смесителя, На картридж, На поверхностное покрытие. Окончательный выбор расцветок и форм необходимо согласовать с Заказчиком. ГОСТ 25809-2019</t>
  </si>
  <si>
    <t>_________________З.Исаков</t>
  </si>
  <si>
    <t>"Утверждаю"                                                                                                                                                                                                                                                                                                                                                  Директор ГКП на ПХВ "Городской                                                                                                                                                                                                               инфекционный центр" акимата городе Астаны</t>
  </si>
  <si>
    <t>№ лота</t>
  </si>
  <si>
    <t>Тех.характеристика</t>
  </si>
  <si>
    <t>Ед. изм.</t>
  </si>
  <si>
    <t>кол-во</t>
  </si>
  <si>
    <t xml:space="preserve">Цена за ед., тенге 
</t>
  </si>
  <si>
    <t>Сумма, тенге</t>
  </si>
  <si>
    <t xml:space="preserve">Сроки поставки </t>
  </si>
  <si>
    <t>Место поставки</t>
  </si>
  <si>
    <t>Анализатор кислотно-щелочного и газового состава крови ABL 800</t>
  </si>
  <si>
    <t>набор</t>
  </si>
  <si>
    <t>по Заявкам заказчика</t>
  </si>
  <si>
    <t xml:space="preserve">г.Астана, ул.А 1, здание 5, блок "В","Г" (отдел фармации) </t>
  </si>
  <si>
    <t>Кабинет крови</t>
  </si>
  <si>
    <t>Эритротест- Цоликлон Анти- А диагностический жидкий для определения групп крови человека системы АВО (антитела моноклональные Анти А 10мл (1 уп - 10шт</t>
  </si>
  <si>
    <t>Планшет пластик для олред группы крови</t>
  </si>
  <si>
    <t xml:space="preserve">ПХВ.на 10строк по 5лунок в каждой строке.водосмачиваемые. Смаркировкой О(1).А(II) .В(III)/АВ(IV) по горизонтали. И с 1 до 10 по вертикали </t>
  </si>
  <si>
    <t>шт</t>
  </si>
  <si>
    <t>КДЛ</t>
  </si>
  <si>
    <t xml:space="preserve">                      Диагностика краснухи</t>
  </si>
  <si>
    <t>Ежеквартальный сервисный обслуживания ИФА анализатор StatFax 4300</t>
  </si>
  <si>
    <t xml:space="preserve">                 Диагностика пороков развития</t>
  </si>
  <si>
    <t xml:space="preserve">    Расходные реактивы и клинические исследования</t>
  </si>
  <si>
    <t>Лампочка для микроскопа (лампочка 6V 20W ESB)</t>
  </si>
  <si>
    <t xml:space="preserve">штук </t>
  </si>
  <si>
    <t>уп.</t>
  </si>
  <si>
    <t>Сульфосолициловая кислота  2 водн</t>
  </si>
  <si>
    <t>кг.</t>
  </si>
  <si>
    <t xml:space="preserve">    Расходные материалы на коагулометр START-4</t>
  </si>
  <si>
    <r>
      <rPr>
        <b/>
        <sz val="10"/>
        <color indexed="8"/>
        <rFont val="Times New Roman"/>
        <family val="1"/>
        <charset val="204"/>
      </rPr>
      <t xml:space="preserve">Кюветы реакционные </t>
    </r>
    <r>
      <rPr>
        <sz val="10"/>
        <color indexed="8"/>
        <rFont val="Times New Roman"/>
        <family val="1"/>
        <charset val="204"/>
      </rPr>
      <t xml:space="preserve"> для  ТS  4000- СТАРТ-4 ( 700 шт в уп)</t>
    </r>
  </si>
  <si>
    <t>наб</t>
  </si>
  <si>
    <r>
      <rPr>
        <b/>
        <sz val="10"/>
        <color indexed="8"/>
        <rFont val="Times New Roman"/>
        <family val="1"/>
        <charset val="204"/>
      </rPr>
      <t>Набор для окраски ретикулоцитов</t>
    </r>
    <r>
      <rPr>
        <sz val="10"/>
        <color indexed="8"/>
        <rFont val="Times New Roman"/>
        <family val="1"/>
        <charset val="204"/>
      </rPr>
      <t>, Абрис, Диахим Геми СтейнРТЦ</t>
    </r>
  </si>
  <si>
    <t xml:space="preserve">           Расходные реагенты на гематологический           анализатор Sysmex XS- 1000i</t>
  </si>
  <si>
    <t>PIERCER SET №7 (пробозаборник)</t>
  </si>
  <si>
    <t>уп</t>
  </si>
  <si>
    <t>Годовой набор для сервисного обслуживания Sysmex XS-1000i</t>
  </si>
  <si>
    <t>набор.</t>
  </si>
  <si>
    <t xml:space="preserve">              Биохимические методы исследования</t>
  </si>
  <si>
    <t>Ферменты</t>
  </si>
  <si>
    <r>
      <rPr>
        <b/>
        <sz val="10"/>
        <color indexed="8"/>
        <rFont val="Times New Roman"/>
        <family val="1"/>
        <charset val="204"/>
      </rPr>
      <t xml:space="preserve"> АСТ-УФ-ДиАКиТ (2х80 мл+2х20 мл).</t>
    </r>
    <r>
      <rPr>
        <sz val="10"/>
        <color indexed="8"/>
        <rFont val="Times New Roman"/>
        <family val="1"/>
        <charset val="204"/>
      </rPr>
      <t xml:space="preserve"> Набор реагентов для определения активности аспартатаминотрансферазы в сыворотке </t>
    </r>
  </si>
  <si>
    <r>
      <rPr>
        <b/>
        <sz val="10"/>
        <color indexed="8"/>
        <rFont val="Times New Roman"/>
        <family val="1"/>
        <charset val="204"/>
      </rPr>
      <t xml:space="preserve"> АЛТ-УФ-ДиАКиТ (2х80 мл+2х20 мл). </t>
    </r>
    <r>
      <rPr>
        <sz val="10"/>
        <color indexed="8"/>
        <rFont val="Times New Roman"/>
        <family val="1"/>
        <charset val="204"/>
      </rPr>
      <t xml:space="preserve">Набор реагентов для определения активности аланинтрансферазы в сыворотке </t>
    </r>
  </si>
  <si>
    <t>СУБСТРАТЫ</t>
  </si>
  <si>
    <r>
      <rPr>
        <b/>
        <sz val="10"/>
        <color indexed="8"/>
        <rFont val="Times New Roman"/>
        <family val="1"/>
        <charset val="204"/>
      </rPr>
      <t>Альбумин-БЗ-ДиАКиТ. (1х250 мл+1х2 мл) Н</t>
    </r>
    <r>
      <rPr>
        <sz val="10"/>
        <color indexed="8"/>
        <rFont val="Times New Roman"/>
        <family val="1"/>
        <charset val="204"/>
      </rPr>
      <t>абор реагентов для определения альбумина в сыворотке и плазме крови. Метод с бромкрезоловым зеленым.</t>
    </r>
  </si>
  <si>
    <r>
      <rPr>
        <b/>
        <sz val="10"/>
        <color indexed="8"/>
        <rFont val="Times New Roman"/>
        <family val="1"/>
        <charset val="204"/>
      </rPr>
      <t xml:space="preserve">Билирубин-Ново- Общий и конъюгированный (2х250,1х14 мл,2х250,2х14 мл). </t>
    </r>
    <r>
      <rPr>
        <sz val="10"/>
        <color indexed="8"/>
        <rFont val="Times New Roman"/>
        <family val="1"/>
        <charset val="204"/>
      </rPr>
      <t>Набор реагентов для определения общего и конъюгированного (прямого) билирубина в сыворотке, крови с калибратором (модифицированный метод Йендрашика-Грофа).</t>
    </r>
  </si>
  <si>
    <t xml:space="preserve">набор            </t>
  </si>
  <si>
    <r>
      <rPr>
        <b/>
        <sz val="10"/>
        <color indexed="8"/>
        <rFont val="Times New Roman"/>
        <family val="1"/>
        <charset val="204"/>
      </rPr>
      <t>Креатинин-ЯФ-ДиАКиТ</t>
    </r>
    <r>
      <rPr>
        <sz val="10"/>
        <color indexed="8"/>
        <rFont val="Times New Roman"/>
        <family val="1"/>
        <charset val="204"/>
      </rPr>
      <t xml:space="preserve"> </t>
    </r>
    <r>
      <rPr>
        <b/>
        <sz val="10"/>
        <color indexed="8"/>
        <rFont val="Times New Roman"/>
        <family val="1"/>
        <charset val="204"/>
      </rPr>
      <t xml:space="preserve">(2х50 мл+2х50 мл+1х1 мл). </t>
    </r>
    <r>
      <rPr>
        <sz val="10"/>
        <color indexed="8"/>
        <rFont val="Times New Roman"/>
        <family val="1"/>
        <charset val="204"/>
      </rPr>
      <t>Набор реагентов для определения креатинина в биологических жидкостях методом Яффе.</t>
    </r>
  </si>
  <si>
    <r>
      <rPr>
        <b/>
        <sz val="10"/>
        <color indexed="8"/>
        <rFont val="Times New Roman"/>
        <family val="1"/>
        <charset val="204"/>
      </rPr>
      <t xml:space="preserve"> Глюкоза-ГО- ДиАКиТ (2х500 мл+1х2 мл</t>
    </r>
    <r>
      <rPr>
        <sz val="10"/>
        <color indexed="8"/>
        <rFont val="Times New Roman"/>
        <family val="1"/>
        <charset val="204"/>
      </rPr>
      <t>). Набор реагентов для ферментативного определения глюкозы в биологических жидкостях. Метод глюкозооксидазный.</t>
    </r>
  </si>
  <si>
    <r>
      <rPr>
        <b/>
        <sz val="10"/>
        <color indexed="8"/>
        <rFont val="Times New Roman"/>
        <family val="1"/>
        <charset val="204"/>
      </rPr>
      <t>Общии белок-ОБ-ДиАКиТ (2х500 мл+1х4 мл),</t>
    </r>
    <r>
      <rPr>
        <sz val="10"/>
        <color indexed="8"/>
        <rFont val="Times New Roman"/>
        <family val="1"/>
        <charset val="204"/>
      </rPr>
      <t xml:space="preserve"> набор реагентов для определения общего белка в сыворотке и плазме крови. Биуретовый метод.</t>
    </r>
  </si>
  <si>
    <r>
      <rPr>
        <b/>
        <sz val="10"/>
        <color indexed="8"/>
        <rFont val="Times New Roman"/>
        <family val="1"/>
        <charset val="204"/>
      </rPr>
      <t>Мочевина-УФ-ДиАКиТ</t>
    </r>
    <r>
      <rPr>
        <sz val="10"/>
        <color indexed="8"/>
        <rFont val="Times New Roman"/>
        <family val="1"/>
        <charset val="204"/>
      </rPr>
      <t xml:space="preserve"> </t>
    </r>
    <r>
      <rPr>
        <b/>
        <sz val="10"/>
        <color indexed="8"/>
        <rFont val="Times New Roman"/>
        <family val="1"/>
        <charset val="204"/>
      </rPr>
      <t>(2х80 мл+2х20 мл+1х2 мл).</t>
    </r>
    <r>
      <rPr>
        <sz val="10"/>
        <color indexed="8"/>
        <rFont val="Times New Roman"/>
        <family val="1"/>
        <charset val="204"/>
      </rPr>
      <t xml:space="preserve"> Набор для определения мочевины  в сыворотке, плазме крови и моче (УФ- кинетическим уреазный,   глутаматдегидрогеназный метод),2х100 мл </t>
    </r>
  </si>
  <si>
    <t>ЛИПИДЫ</t>
  </si>
  <si>
    <t>ЭЛЕКТРОЛИТЫ</t>
  </si>
  <si>
    <t xml:space="preserve">набор      </t>
  </si>
  <si>
    <t>Расходный материал на аппарат Respons 910</t>
  </si>
  <si>
    <t>Годовой набор обслуживания  Respons 910</t>
  </si>
  <si>
    <t xml:space="preserve">Контрольный материал на Интерлейкин-6 (IL-6) </t>
  </si>
  <si>
    <t>Тест полоски</t>
  </si>
  <si>
    <r>
      <rPr>
        <b/>
        <sz val="10"/>
        <color indexed="8"/>
        <rFont val="Times New Roman"/>
        <family val="1"/>
        <charset val="204"/>
      </rPr>
      <t>Мононуклеоз.</t>
    </r>
    <r>
      <rPr>
        <sz val="10"/>
        <color indexed="8"/>
        <rFont val="Times New Roman"/>
        <family val="1"/>
        <charset val="204"/>
      </rPr>
      <t xml:space="preserve"> Гемагглютинационный  тест  для  определения  гетерофильных  антител, ассоциированных  с  инфекционным  мононуклеозом "I.M.  Quick  Tests"40  Tests</t>
    </r>
  </si>
  <si>
    <r>
      <rPr>
        <b/>
        <sz val="10"/>
        <color indexed="8"/>
        <rFont val="Times New Roman"/>
        <family val="1"/>
        <charset val="204"/>
      </rPr>
      <t>Диахим -Набор для исследования фекалий</t>
    </r>
    <r>
      <rPr>
        <sz val="10"/>
        <color indexed="8"/>
        <rFont val="Times New Roman"/>
        <family val="1"/>
        <charset val="204"/>
      </rPr>
      <t xml:space="preserve"> (метод Като)500 проб </t>
    </r>
  </si>
  <si>
    <r>
      <rPr>
        <b/>
        <sz val="10"/>
        <color indexed="8"/>
        <rFont val="Times New Roman"/>
        <family val="1"/>
        <charset val="204"/>
      </rPr>
      <t>Реактив  для исследования ликвора</t>
    </r>
    <r>
      <rPr>
        <sz val="10"/>
        <color indexed="8"/>
        <rFont val="Times New Roman"/>
        <family val="1"/>
        <charset val="204"/>
      </rPr>
      <t xml:space="preserve"> (Самсона-красителем)</t>
    </r>
  </si>
  <si>
    <r>
      <rPr>
        <sz val="10"/>
        <color rgb="FF000000"/>
        <rFont val="Times New Roman"/>
        <family val="1"/>
        <charset val="204"/>
      </rPr>
      <t>Устройство для экспресс-диагностики хеликобактериоза по уреазной активности биоптата тест-система (</t>
    </r>
    <r>
      <rPr>
        <b/>
        <sz val="10"/>
        <color rgb="FF000000"/>
        <rFont val="Times New Roman"/>
        <family val="1"/>
        <charset val="204"/>
      </rPr>
      <t xml:space="preserve">Лента на </t>
    </r>
    <r>
      <rPr>
        <b/>
        <sz val="10"/>
        <rFont val="Times New Roman"/>
        <family val="1"/>
        <charset val="204"/>
      </rPr>
      <t>21</t>
    </r>
    <r>
      <rPr>
        <sz val="10"/>
        <color rgb="FFFF0000"/>
        <rFont val="Times New Roman"/>
        <family val="1"/>
        <charset val="204"/>
      </rPr>
      <t xml:space="preserve"> </t>
    </r>
    <r>
      <rPr>
        <sz val="10"/>
        <color rgb="FF000000"/>
        <rFont val="Times New Roman"/>
        <family val="1"/>
        <charset val="204"/>
      </rPr>
      <t>обследования)</t>
    </r>
  </si>
  <si>
    <t xml:space="preserve">Устройство предназначено  для быстрой специфической инвазивной диагностики инфекции Helicobacter pyloriinvitroпо уреазной активности биоптата. Тест-система ХЕЛПИЛ ® (Лента) может быть использована в практике врачей-эндоскопистов после взятия биоптата в ходе ФГДС при обследовании взрослых и детей. 
Полимерная подложка, защищает индикаторные диски от воздействий дезинфектантов и избыточной влажности. Герметичная пленка позволяет защитить индикаторные диски от повреждения и ухудшения диагностических свойств. Результат обследования появляется через 3 минуты и легко интерпретируется благодаря  контрастному изменению цвета индикаторного диска. Защитная пленка позволяет сохранить результат обследования  в течение нескольких часов.  Использованный биоптат пригоден для проведения дальнейшего морфологического и гистологического исследования.
</t>
  </si>
  <si>
    <r>
      <rPr>
        <b/>
        <sz val="10"/>
        <color indexed="8"/>
        <rFont val="Times New Roman"/>
        <family val="1"/>
        <charset val="204"/>
      </rPr>
      <t xml:space="preserve">Железо-Ново 2019/8351 4*50 мл,2*20 мл </t>
    </r>
    <r>
      <rPr>
        <sz val="10"/>
        <color indexed="8"/>
        <rFont val="Times New Roman"/>
        <family val="1"/>
        <charset val="204"/>
      </rPr>
      <t xml:space="preserve">(определения железа в сыворотке и плазме крови). Метод  с феррозином без депротинизации. </t>
    </r>
  </si>
  <si>
    <t>ОРИТ</t>
  </si>
  <si>
    <t>флакон</t>
  </si>
  <si>
    <t>шприц</t>
  </si>
  <si>
    <t>ПДО</t>
  </si>
  <si>
    <t>диаметр не менее 28 мм, длина не менее 190 мм, толщина 0,05-0,09 мм</t>
  </si>
  <si>
    <r>
      <rPr>
        <b/>
        <sz val="10"/>
        <color indexed="8"/>
        <rFont val="Times New Roman"/>
        <family val="1"/>
        <charset val="204"/>
      </rPr>
      <t>Гидрокортизон</t>
    </r>
    <r>
      <rPr>
        <sz val="10"/>
        <color indexed="8"/>
        <rFont val="Times New Roman"/>
        <family val="1"/>
        <charset val="204"/>
      </rPr>
      <t xml:space="preserve"> с лиофилизированным порошком для приготовления раствора для внутривенного введения 100 мг</t>
    </r>
  </si>
  <si>
    <r>
      <rPr>
        <b/>
        <sz val="10"/>
        <color indexed="8"/>
        <rFont val="Times New Roman"/>
        <family val="1"/>
        <charset val="204"/>
      </rPr>
      <t>Интрафен</t>
    </r>
    <r>
      <rPr>
        <sz val="10"/>
        <color indexed="8"/>
        <rFont val="Times New Roman"/>
        <family val="1"/>
        <charset val="204"/>
      </rPr>
      <t xml:space="preserve"> 800 мг</t>
    </r>
  </si>
  <si>
    <r>
      <rPr>
        <b/>
        <sz val="10"/>
        <color indexed="8"/>
        <rFont val="Times New Roman"/>
        <family val="1"/>
        <charset val="204"/>
      </rPr>
      <t>Нутрикомп</t>
    </r>
    <r>
      <rPr>
        <sz val="10"/>
        <color indexed="8"/>
        <rFont val="Times New Roman"/>
        <family val="1"/>
        <charset val="204"/>
      </rPr>
      <t xml:space="preserve"> диабет 500 мл</t>
    </r>
  </si>
  <si>
    <r>
      <rPr>
        <b/>
        <sz val="10"/>
        <color indexed="8"/>
        <rFont val="Times New Roman"/>
        <family val="1"/>
        <charset val="204"/>
      </rPr>
      <t>Нутрикомп</t>
    </r>
    <r>
      <rPr>
        <sz val="10"/>
        <color indexed="8"/>
        <rFont val="Times New Roman"/>
        <family val="1"/>
        <charset val="204"/>
      </rPr>
      <t xml:space="preserve"> стандарт 500 мл</t>
    </r>
  </si>
  <si>
    <r>
      <rPr>
        <b/>
        <sz val="10"/>
        <color indexed="8"/>
        <rFont val="Times New Roman"/>
        <family val="1"/>
        <charset val="204"/>
      </rPr>
      <t>Фондапаринукс</t>
    </r>
    <r>
      <rPr>
        <sz val="10"/>
        <color indexed="8"/>
        <rFont val="Times New Roman"/>
        <family val="1"/>
        <charset val="204"/>
      </rPr>
      <t xml:space="preserve"> (Арикстра) 2,5 мг</t>
    </r>
  </si>
  <si>
    <r>
      <rPr>
        <b/>
        <sz val="10"/>
        <color indexed="8"/>
        <rFont val="Times New Roman"/>
        <family val="1"/>
        <charset val="204"/>
      </rPr>
      <t>Презервативы</t>
    </r>
    <r>
      <rPr>
        <sz val="10"/>
        <color indexed="8"/>
        <rFont val="Times New Roman"/>
        <family val="1"/>
        <charset val="204"/>
      </rPr>
      <t xml:space="preserve"> латексные для ректо-вагинального датчика аппарата УЗИ</t>
    </r>
  </si>
  <si>
    <t>Раствор для внутривенного введения,800 мг/8 мл, 8 мл, №10</t>
  </si>
  <si>
    <t>Порошок для приготовленияраствора для внутривенного и внутримышечного введения, 100 мг, № 10</t>
  </si>
  <si>
    <t>Раствор для подкожного и внутривенного введения в
предварительно наполненных шприцах, 2,5мг/0,5мл, 0.5 мл, №10</t>
  </si>
  <si>
    <t>это полноценная специализированная смесь (1 ккал/мл) с пищевыми волокнами и углеводами крахмала, без глютена, без лактозы. Для пациентов с нарушением углеводного обмена, сахарным диабетом 1 и 2 типа и ожирением</t>
  </si>
  <si>
    <t xml:space="preserve">Эритротест - Цоликлон Анти -В диагностический  жидкий для определения групп крови человека системы АВО (антитела моноклональные Анти В) 10 мл </t>
  </si>
  <si>
    <t>Эритротест- Цоликлон Анти-D - антитела диагностические моноклональные для определения резус-принадлежности крови человека (анти-Rh0(D)LGM)10ml</t>
  </si>
  <si>
    <t xml:space="preserve"> энергетическая ценность: 1 мл=1 ккал, распределение энергетической ценности (белки/жиры/углеводы/пищевые волокна): 15/30/55/0 ккал, не содержит глютена, пурина, холестерина, имеет минимальное содержание лактозы, не содержит пищевых волокон, осмолярность: 205 мсм/л</t>
  </si>
  <si>
    <r>
      <rPr>
        <b/>
        <sz val="10"/>
        <color theme="1"/>
        <rFont val="Times New Roman"/>
        <family val="1"/>
        <charset val="204"/>
      </rPr>
      <t>Эритротест- Цоликлон Анти- А</t>
    </r>
    <r>
      <rPr>
        <sz val="10"/>
        <color theme="1"/>
        <rFont val="Times New Roman"/>
        <family val="1"/>
        <charset val="204"/>
      </rPr>
      <t xml:space="preserve"> диагностический жидкий для определения групп крови человека системы АВО (антитела моноклональные Анти А 10мл (1 уп - 10шт</t>
    </r>
  </si>
  <si>
    <r>
      <rPr>
        <b/>
        <sz val="10"/>
        <color theme="1"/>
        <rFont val="Times New Roman"/>
        <family val="1"/>
        <charset val="204"/>
      </rPr>
      <t>Эритротест - Цоликлон Анти -В</t>
    </r>
    <r>
      <rPr>
        <sz val="10"/>
        <color theme="1"/>
        <rFont val="Times New Roman"/>
        <family val="1"/>
        <charset val="204"/>
      </rPr>
      <t xml:space="preserve"> диагностический  жидкий для определения групп крови человека системы АВО (антитела моноклональные Анти В) 10 мл </t>
    </r>
  </si>
  <si>
    <r>
      <rPr>
        <b/>
        <sz val="10"/>
        <color theme="1"/>
        <rFont val="Times New Roman"/>
        <family val="1"/>
        <charset val="204"/>
      </rPr>
      <t xml:space="preserve">Эритротест- Цоликлон Анти-D </t>
    </r>
    <r>
      <rPr>
        <sz val="10"/>
        <color theme="1"/>
        <rFont val="Times New Roman"/>
        <family val="1"/>
        <charset val="204"/>
      </rPr>
      <t>- антитела диагностические моноклональные для определения резус-принадлежности крови человека (анти-Rh0(D)LGM)10ml</t>
    </r>
  </si>
  <si>
    <t>Тележка для грязного белья</t>
  </si>
  <si>
    <t>Тележка для транспортировки пищи</t>
  </si>
  <si>
    <t>Запасный мешок для грязного белья</t>
  </si>
  <si>
    <t>Мешки для транспортировки белья</t>
  </si>
  <si>
    <t>Многофункциональная тележка</t>
  </si>
  <si>
    <t>Машинка для стрижки волос</t>
  </si>
  <si>
    <t>Клеенчатая пелерина</t>
  </si>
  <si>
    <t>Лупа</t>
  </si>
  <si>
    <t>Спиртовка</t>
  </si>
  <si>
    <t xml:space="preserve">Небулайзер </t>
  </si>
  <si>
    <t>Маски для небулайзера</t>
  </si>
  <si>
    <t>Пульсоксиметр</t>
  </si>
  <si>
    <t>Размеры: 90*80*65 см, металл: нержавеющая сталь, 2 фиксированных и 2 поворотных колеса, не оставляющая следов, 370 литров мешок для белья (стирающийся, подвергающийся дезинфекции)</t>
  </si>
  <si>
    <t>Грузоподъемность 120 кг, Размеры 60*85*100 см, Каркас тележки стальной, выполнен из стального профиля круглого сечение с полимерно-порошковым покрытием, устойчивым к санитарно-дезинфекционной обработке. Спецтальное покрытие платформы.</t>
  </si>
  <si>
    <t>Размеры: 90*80*65 см, 370 л.мешок для белья  (стирающийся, подвергающийся дезинфекции)</t>
  </si>
  <si>
    <t>Мешок для прачечной (для белья) размер 90*120, с затягивающим шнурком, мешок для сдачи белья в прачечную, ткань оксфорд (влагоотталкивающая, прорезиненная)</t>
  </si>
  <si>
    <t>Комплектация ведром и мешком, поддон для установки ведра, полка-лоток для принадлежностей, со шваброй, количество поворотных колес 4 шт, материал нержавеющая сталь, тип конструкции сборно-разборная, количество уровней 3, количество ведер 6 шт., максимальная нагрузка на всю конструкцию 200 кг.</t>
  </si>
  <si>
    <t>Габариты устройства (ВхШхГ), см 18х5х3, Минимальная длина стрижки, мм 0.8 Максимальная длина стрижки, мм 12 Число установок длины 4</t>
  </si>
  <si>
    <t>Пеньюар парикмахерский, размер 120*140 см, материал клеенчатый без рисунков</t>
  </si>
  <si>
    <t>Длина 170 мм, диаметр линзы 75 мм Наличие подсветки да, кратность увеличения 5 х</t>
  </si>
  <si>
    <t xml:space="preserve">Вместимость, мл: 100, Выполнена из качественного химически устойчивого стекла. Предназначена для работ, связанных с нагреванием на открытом пламени жидкостей или плавлением твердых веществ. </t>
  </si>
  <si>
    <t xml:space="preserve">для компрессорных и МЕШ небулайзеров Omron, серий Comp Air и Micro Air, предназначена для вдыхания ртом аэрозоля из медицинских препаратов, который поступает из небулайзерной камеры. </t>
  </si>
  <si>
    <t>Стаканчики для небулайзера</t>
  </si>
  <si>
    <t xml:space="preserve"> Составной элемент небулайзера, предназначенный для хранения и подачи аэрозоля лекарственных препаратов. Конструкция загубника, имеющая специальные отверстия, использующиеся в качестве клапанов</t>
  </si>
  <si>
    <t>Комплектация - Компрессор, небулайзерная камера, воздуховодная трубка (ПВХ), загубник, насадка для носа, маска для взрослых, маска для детей, запасные воздушные фильтры (5 шт.), адаптер переменного тока, сумка для хранения Габариты 85 х 115 х 43 мм,  скорость распыления 0,3 мл/минуту, в соответствии требованиям. Вес 0,18 кг</t>
  </si>
  <si>
    <t>С.Атыгаева</t>
  </si>
  <si>
    <t>Заместитель директора по ЛЧ</t>
  </si>
  <si>
    <t>Заместитель директора по ЭО</t>
  </si>
  <si>
    <t>Б.Алматова</t>
  </si>
  <si>
    <t>Главный специалист по государственным закупкам</t>
  </si>
  <si>
    <t>А.Курманова</t>
  </si>
  <si>
    <t>Главная медсестра</t>
  </si>
  <si>
    <t>З.Жилкибаева</t>
  </si>
  <si>
    <t>Итого:</t>
  </si>
  <si>
    <t>Оцинкованное ведро</t>
  </si>
  <si>
    <t>Емкость для применения в строительстве и быту. Выполнено из прочной оцинкованной стали. Материал устойчив перед механическим воздействием и коррозией. Объем, л 10</t>
  </si>
  <si>
    <t>Шампунь Антибит</t>
  </si>
  <si>
    <t>Светло-желтая прозрачная жидкость Фармакотерапевтическая группа Препараты для уничтожения эктопаразитов (включая чесоточногоклеща, инсектициды и репеленты). Пиретрины.</t>
  </si>
  <si>
    <t>Гребень из полипропилена</t>
  </si>
  <si>
    <t>Гребень для волос</t>
  </si>
  <si>
    <t>"Утверждаю"                                                                                                                                                                                                                                                                                                                                                  Директор ГКП на ПХВ "Городской                                                                                                                                                                                                                                                                                            инфекционный центр" акимата городе Астаны</t>
  </si>
  <si>
    <t>Ацикловир 200 мг</t>
  </si>
  <si>
    <t xml:space="preserve">Бумага для ЭКГ </t>
  </si>
  <si>
    <t xml:space="preserve">ширина 110 мм, длина в руклоне 20 м, внутренний диаметр в тулке 12 мм, цвет сетки розовый </t>
  </si>
  <si>
    <t>"Утверждаю"                                                                                                                                                                                                                                                                                                                                                  И.о.директора ГКП на ПХВ "Городской                                                                                                                                                                                                               инфекционный центр" акимата городе Астаны</t>
  </si>
  <si>
    <t>_________________С. Атыгаева</t>
  </si>
  <si>
    <t>Лекарственная форма лиофилизат для приготовления раствора для инфузий, дозировка 250 мг</t>
  </si>
  <si>
    <t>Фармацевт</t>
  </si>
  <si>
    <t>А. Ниязалиев</t>
  </si>
  <si>
    <t>З. Жилкибаева</t>
  </si>
  <si>
    <t>А. Курманова</t>
  </si>
  <si>
    <t>Б. Алматова</t>
  </si>
  <si>
    <t>"Утверждаю"                                                                                                                                                                                                                                                                                                                                                                                                                                                                                           И.о. директора ГКП на ПХВ                                                                                                                                                                                                                                                                                          "Городской  инфекционный центр" акимата городе Астаны</t>
  </si>
  <si>
    <t>Шприц 150 мг.</t>
  </si>
  <si>
    <t>Шприц 150 мг, предназначена для отсасывания жидкостей из организма и промывания полостей пациента</t>
  </si>
  <si>
    <t>Набор инструментов</t>
  </si>
  <si>
    <t>Набор инструментов слесаря-сантехника</t>
  </si>
  <si>
    <t>профессиональный набор инструментов, предназначенный для проведения широкого спектра работ на производстве, нарезка труб требуемой длины, нарезка резьбы на них, замена либо установка сантехнического оборудования любой сложности, для обслуживания коммунальных сетей</t>
  </si>
  <si>
    <t xml:space="preserve"> Количество в наборе:131 шт.Тип головки:6-гранные Присоединительный размер:1/4 + 3/8 + 1/2 дюйм  Количество граней:6  Мин. размер головки:4 мм Макс. размер головки:32 мм Наличие комбинированного ключа:да Наличие трещотки:да Наличие Torx:да Материал кейса:пластик Тип хвостовика бит:1/4 (тип С) Система измерения:метрическая; дюймовая Посадочный размер трещотки:1/2; 1/4; 3/8 Размер посадки головки:1/4; 1/2; 3/8 Тип ключа:комбинированные; накидные; шестигранные Свечные головки:16мм; 21мм
</t>
  </si>
  <si>
    <t>Угловая шлиф машина</t>
  </si>
  <si>
    <t xml:space="preserve">Напряжение сети:220 В Макс. мощность:1200 Вт Диаметр диска:125 мм Класс защиты:IP X0 Макс. количество оборотов:9000 об/мин Тип:сетевой Тип двигателя:щеточный Посадочный диаметр:22.2 мм  Регулировка оборотов:да  Защита от непреднамеренного пуска:да  Защита от заклинивания:да  Работа по бетону (камню):да Наличие виброручки:нет  Диск в комплекте:даРезьба шпинделя:M14
</t>
  </si>
  <si>
    <t>"Утверждаю"                                                                                                                                                                                                                                                                                                                                                  директор ГКП на ПХВ "Городской                                                                                                                                                                                                               инфекционный центр" акимата городе Астаны</t>
  </si>
  <si>
    <t>_________________З. Исаков</t>
  </si>
  <si>
    <t>Набор для трахеостомии</t>
  </si>
  <si>
    <t>С. Атыгаева</t>
  </si>
  <si>
    <t xml:space="preserve">Снабжен монохромным ЖК-дисплеем; Устройство автоматически отключается через 8 секунд бездействия; Низкое энергопотребление (2-а батарейки ААА 1,5В ); Имеется отдельный индикатор уровня заряда; Рабочая часть изготовлена из силикагеля; Функция звукового сигнала тревоги о высоком/низком SpO2 и частоте пульса; На панели присутствует большая и удобная кнопка; </t>
  </si>
  <si>
    <t>Интест  П-120/45-15</t>
  </si>
  <si>
    <t>Мед Ис-В-180/60 для воздушных стерилизаторов</t>
  </si>
  <si>
    <t>ОКСИ тест 50 опр. (диски)</t>
  </si>
  <si>
    <t xml:space="preserve">Антитоксин диагностический дифтерийный очищенный ферментолизом и специф. сорбцией сухой (10 ампул по 1 мл) </t>
  </si>
  <si>
    <t>Ерш пробирочный 20х100 мм синтетический ЕТ_11</t>
  </si>
  <si>
    <t xml:space="preserve">Ерш бутылочный синтетический </t>
  </si>
  <si>
    <t>упаковка</t>
  </si>
  <si>
    <t>штука</t>
  </si>
  <si>
    <t>комплект</t>
  </si>
  <si>
    <t>ампула</t>
  </si>
  <si>
    <t>кг</t>
  </si>
  <si>
    <t>БАК</t>
  </si>
  <si>
    <t>Наконечники универсальные к дозаторам 10-100 мкл, 1000 шт. в пластиковой упаковке</t>
  </si>
  <si>
    <t>Наконечники тип Эппендорф универсальные к дозаторам  200 мкл, 1000 шт.</t>
  </si>
  <si>
    <t>Пинцеты анатомические без зубчиков длина 150 мм</t>
  </si>
  <si>
    <t>Сыворотка лошадиная нормальная, 100 мл</t>
  </si>
  <si>
    <t>Теллурит калия 2% раствор (10 амп.x5 мл) 5фл.x10 мл</t>
  </si>
  <si>
    <t>Полоски с реактивом Ковача (на индол) 25 полосок</t>
  </si>
  <si>
    <t>Диски с желчью , 100 шт.x1 фл. (идентификация пневмококков)</t>
  </si>
  <si>
    <t>Лактоза х/ч</t>
  </si>
  <si>
    <t>Глицерин х/ч</t>
  </si>
  <si>
    <t xml:space="preserve">Хлорное железо </t>
  </si>
  <si>
    <t>Крахмал</t>
  </si>
  <si>
    <t xml:space="preserve">Чрескожное введение трахеостомической трубки с использованием расширителя и проводника-струны. В состав наборов входят хеостомические трубки с манжетой ,внутренним диаметром не менее 8,00 мм. Расширители имеют гидрофильное покрытие, которое становится скользким при смачивании, что облегчает их введение. В наборе cкальпель, пункционная игла с канюлей, шприц, гибкий проводник в направителе, конусный дилататор, катетер-проводник, изогнутый дилятатор, трахеостомическая трубка с манжетой, обтуратор с внутренним каналом, внутренние канюли, тесьма для фиксации трубки,
марлевые салфетки, смазка для облегчения введения, ершик для очистки. </t>
  </si>
  <si>
    <t>Ганцикловир</t>
  </si>
  <si>
    <t>Катетер</t>
  </si>
  <si>
    <t>канюля внутривенный периферический размер 22 G</t>
  </si>
  <si>
    <t>Термометр</t>
  </si>
  <si>
    <t>Термометр электрический</t>
  </si>
  <si>
    <t xml:space="preserve"> ганцикловира натрия - 500 мг; вспомогательное вещество: натрия гидроксид - до pH 10,8-11,4. Лиофилизат для приготовления раствора для инфузий, 500 мг.</t>
  </si>
  <si>
    <t>Викрол</t>
  </si>
  <si>
    <t>Викрил  М2 (3/0) 75см игла 20мм синтетический рассасывающийся полифиламентный шовный материал</t>
  </si>
  <si>
    <t>Норадреналин 4 мг, 4 мл</t>
  </si>
  <si>
    <t>Диклофенак натрия 75 мг/3 мл, 3мл</t>
  </si>
  <si>
    <t>амп</t>
  </si>
  <si>
    <t>Сыворотка противоботулиническая типа "А" лошадиная очищенная концентрированная 5 ампул</t>
  </si>
  <si>
    <t>Прозрачная или слегка опалесцирующая жидкость с желтоватым оттенком, без осадка.
Раствор для инъекций 10000 МЕ/доза. Сыворотка противоботулиническая типа А – по 10000 МЕ в ампуле. Сыворотка лошадиная очищенная разведенная 1:100 – по 1 мл в ампуле.  Комплект состоит из 1 ампулы сыворотки противоботулинической и 1 ампулы сыворотки лошадиной очищенной разведенной 1:100.  Маркировка на ампулу (этикетку ампулы) сыворотки лошадиной очищенной разведенной 1:100 наносится красной краской, на ампулу (этикетку ампулы) сыворотки противоботулинической типа А - синей или черной краской. Состав В 1 мл сыворотки содержится: Действующее вещество: Антитоксин ботулинический типа A - не менее 2500 МЕ (международных единиц).</t>
  </si>
  <si>
    <t>И.о.заместитель директора по ЛЧ</t>
  </si>
  <si>
    <t>К.Долдабаева</t>
  </si>
  <si>
    <t>Трехходовой краник</t>
  </si>
  <si>
    <t xml:space="preserve">для контролирования и изменения направления инфузионного потока. </t>
  </si>
  <si>
    <t xml:space="preserve">Мочеприемник </t>
  </si>
  <si>
    <t>Игла спинальная</t>
  </si>
  <si>
    <t>Длина иглы не менее 88 мм
Наружный диаметр не менее 0,80±0,1 мм</t>
  </si>
  <si>
    <t>Мочеприемник не менее 2000 мл</t>
  </si>
  <si>
    <t>Уксус</t>
  </si>
  <si>
    <t>столовый уксус 3-15 %</t>
  </si>
  <si>
    <t xml:space="preserve">Небулайзер Омрон </t>
  </si>
  <si>
    <t>распыление лекарства не менее 0,3 мл/мин</t>
  </si>
  <si>
    <t>Викрол шовный материал</t>
  </si>
  <si>
    <r>
      <rPr>
        <b/>
        <sz val="10"/>
        <color rgb="FF000000"/>
        <rFont val="Times New Roman"/>
        <family val="1"/>
        <charset val="204"/>
      </rPr>
      <t>Ацикловир</t>
    </r>
    <r>
      <rPr>
        <sz val="10"/>
        <color rgb="FF000000"/>
        <rFont val="Times New Roman"/>
        <family val="1"/>
        <charset val="204"/>
      </rPr>
      <t xml:space="preserve"> 200 мг</t>
    </r>
  </si>
  <si>
    <t>аптека</t>
  </si>
  <si>
    <t>Диагностика функционирования всех узлов и аппаратов, настройка полоджения раскапывателя образца, раскапывателя реагентов, хранилища реагентов, механизма подачи реагентов, узлов инкубатора, замена годового набора фильтров, настройка ПО, анализ ошибок, замена запасных частей (seal kit reagent metering pum, assembly piston cap, eci plunger assy, spring, compression, pump top piston cap, universal wash bottle cap assy, waste bottle cap assy, wash bracket/coupling, quick connect o ring 10, drd barrel assy)</t>
  </si>
  <si>
    <t>услуга</t>
  </si>
  <si>
    <t>Сервисное обслуживание анализатора VITROS ECiQ</t>
  </si>
  <si>
    <t>Сервисное обслуживание бактериологического анализатора BioMerieux Vitek 2 Compact</t>
  </si>
  <si>
    <t>Проведение диагностики, установка набора для обслуживания анализатора, замена пластиковой направляющей для карт идентификации и чувствительности, чистка внешних узлов анализатора, проведение чистки карусели загрузки кассет, очистка  вакуумной камеры, настройка оптической системы  чтение карт, проведение диагностических тестов и архивация программного обеспечения, тестирование работоспособности, гарантия работы не менее 3 месяцев, замена запасных частей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</si>
</sst>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 #,##0.00_-;_-* &quot;-&quot;??_-;_-@_-"/>
    <numFmt numFmtId="165" formatCode="&quot; &quot;* #\ ##0.00&quot;   &quot;;&quot;-&quot;* #\ ##0.00&quot;   &quot;;&quot; &quot;* &quot;-&quot;??&quot;   &quot;"/>
    <numFmt numFmtId="166" formatCode="_-* #\ ##0.00\ _₽_-;\-* #\ ##0.00\ _₽_-;_-* &quot;-&quot;??\ _₽_-;_-@_-"/>
  </numFmts>
  <fonts count="27" x14ac:knownFonts="1">
    <font>
      <sz val="11"/>
      <color theme="1"/>
      <name val="Calibri"/>
      <family val="2"/>
      <scheme val="minor"/>
    </font>
    <font>
      <sz val="11"/>
      <color theme="1"/>
      <name val="Calibri"/>
      <family val="2"/>
      <charset val="204"/>
      <scheme val="minor"/>
    </font>
    <font>
      <b/>
      <sz val="11"/>
      <color theme="1"/>
      <name val="Calibri"/>
      <family val="2"/>
      <charset val="204"/>
      <scheme val="minor"/>
    </font>
    <font>
      <sz val="11"/>
      <color theme="1"/>
      <name val="Times New Roman"/>
      <family val="1"/>
      <charset val="204"/>
    </font>
    <font>
      <sz val="7"/>
      <color theme="1"/>
      <name val="Times New Roman"/>
      <family val="1"/>
      <charset val="204"/>
    </font>
    <font>
      <b/>
      <sz val="11"/>
      <color theme="1"/>
      <name val="Times New Roman"/>
      <family val="1"/>
      <charset val="204"/>
    </font>
    <font>
      <sz val="11"/>
      <color theme="1"/>
      <name val="Calibri"/>
      <family val="2"/>
      <scheme val="minor"/>
    </font>
    <font>
      <sz val="10"/>
      <name val="Arial Cyr"/>
      <charset val="204"/>
    </font>
    <font>
      <sz val="10"/>
      <name val="MS Sans Serif"/>
      <family val="2"/>
      <charset val="204"/>
    </font>
    <font>
      <b/>
      <sz val="10"/>
      <color indexed="8"/>
      <name val="Times New Roman"/>
      <family val="1"/>
      <charset val="204"/>
    </font>
    <font>
      <sz val="10"/>
      <color indexed="8"/>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sz val="10"/>
      <color rgb="FF000000"/>
      <name val="Times New Roman"/>
      <family val="1"/>
      <charset val="204"/>
    </font>
    <font>
      <b/>
      <sz val="10"/>
      <color rgb="FF000000"/>
      <name val="Times New Roman"/>
      <family val="1"/>
      <charset val="204"/>
    </font>
    <font>
      <sz val="10"/>
      <color rgb="FFFF0000"/>
      <name val="Times New Roman"/>
      <family val="1"/>
      <charset val="204"/>
    </font>
    <font>
      <sz val="10"/>
      <color theme="1"/>
      <name val="Calibri"/>
      <family val="2"/>
      <scheme val="minor"/>
    </font>
    <font>
      <b/>
      <sz val="12"/>
      <color theme="1"/>
      <name val="Times New Roman"/>
      <family val="1"/>
      <charset val="204"/>
    </font>
    <font>
      <sz val="12"/>
      <color theme="1"/>
      <name val="Times New Roman"/>
      <family val="1"/>
      <charset val="204"/>
    </font>
    <font>
      <sz val="12"/>
      <name val="Times New Roman"/>
      <family val="1"/>
      <charset val="204"/>
    </font>
    <font>
      <b/>
      <sz val="11"/>
      <color theme="1"/>
      <name val="Calibri"/>
      <family val="2"/>
      <scheme val="minor"/>
    </font>
    <font>
      <b/>
      <sz val="11"/>
      <color rgb="FF000000"/>
      <name val="Times New Roman"/>
      <family val="1"/>
      <charset val="204"/>
    </font>
    <font>
      <sz val="10"/>
      <name val="Times New Roman"/>
      <family val="1"/>
      <charset val="204"/>
    </font>
    <font>
      <sz val="11"/>
      <name val="Times New Roman"/>
      <family val="1"/>
      <charset val="204"/>
    </font>
    <font>
      <sz val="11"/>
      <color indexed="8"/>
      <name val="Times New Roman"/>
      <family val="1"/>
      <charset val="204"/>
    </font>
    <font>
      <b/>
      <sz val="11"/>
      <name val="Times New Roman"/>
      <family val="1"/>
      <charset val="204"/>
    </font>
  </fonts>
  <fills count="4">
    <fill>
      <patternFill patternType="none"/>
    </fill>
    <fill>
      <patternFill patternType="gray125"/>
    </fill>
    <fill>
      <patternFill patternType="solid">
        <fgColor rgb="FF92D05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8"/>
      </left>
      <right style="thin">
        <color indexed="8"/>
      </right>
      <top/>
      <bottom/>
      <diagonal/>
    </border>
  </borders>
  <cellStyleXfs count="6">
    <xf numFmtId="0" fontId="0" fillId="0" borderId="0"/>
    <xf numFmtId="43" fontId="6" fillId="0" borderId="0" applyFont="0" applyFill="0" applyBorder="0" applyAlignment="0" applyProtection="0"/>
    <xf numFmtId="0" fontId="1" fillId="0" borderId="0"/>
    <xf numFmtId="0" fontId="7" fillId="0" borderId="0"/>
    <xf numFmtId="0" fontId="8" fillId="0" borderId="0"/>
    <xf numFmtId="164" fontId="1" fillId="0" borderId="0" applyFont="0" applyFill="0" applyBorder="0" applyAlignment="0" applyProtection="0"/>
  </cellStyleXfs>
  <cellXfs count="140">
    <xf numFmtId="0" fontId="0" fillId="0" borderId="0" xfId="0"/>
    <xf numFmtId="0" fontId="0" fillId="0" borderId="1" xfId="0" applyBorder="1" applyAlignment="1">
      <alignment wrapText="1"/>
    </xf>
    <xf numFmtId="0" fontId="2" fillId="0" borderId="1" xfId="0" applyFont="1" applyBorder="1" applyAlignment="1">
      <alignment wrapText="1"/>
    </xf>
    <xf numFmtId="0" fontId="3" fillId="0" borderId="1" xfId="0" applyFont="1" applyBorder="1" applyAlignment="1">
      <alignment wrapText="1"/>
    </xf>
    <xf numFmtId="0" fontId="3" fillId="0" borderId="1" xfId="0" applyFont="1" applyBorder="1" applyAlignment="1">
      <alignment vertical="top" wrapText="1"/>
    </xf>
    <xf numFmtId="0" fontId="5" fillId="0" borderId="1" xfId="0" applyFont="1" applyBorder="1" applyAlignment="1">
      <alignment wrapText="1"/>
    </xf>
    <xf numFmtId="4" fontId="5" fillId="0" borderId="1" xfId="0" applyNumberFormat="1" applyFont="1" applyBorder="1" applyAlignment="1">
      <alignment vertical="top" wrapText="1"/>
    </xf>
    <xf numFmtId="0" fontId="5" fillId="0" borderId="1" xfId="0" applyFont="1" applyBorder="1" applyAlignment="1">
      <alignment horizontal="right" wrapText="1"/>
    </xf>
    <xf numFmtId="0" fontId="5" fillId="0" borderId="0" xfId="0" applyFont="1" applyAlignment="1">
      <alignment horizontal="center"/>
    </xf>
    <xf numFmtId="0" fontId="5" fillId="0" borderId="0" xfId="0" applyFont="1"/>
    <xf numFmtId="0" fontId="3" fillId="0" borderId="1" xfId="0" applyFont="1" applyBorder="1" applyAlignment="1">
      <alignment horizontal="center" vertical="top" wrapText="1"/>
    </xf>
    <xf numFmtId="0" fontId="0" fillId="0" borderId="0" xfId="0" applyAlignment="1">
      <alignment wrapText="1"/>
    </xf>
    <xf numFmtId="0" fontId="5" fillId="0" borderId="0" xfId="0" applyFont="1" applyAlignment="1">
      <alignment horizontal="right" wrapText="1"/>
    </xf>
    <xf numFmtId="0" fontId="1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11" fontId="11" fillId="2" borderId="1" xfId="0" applyNumberFormat="1" applyFont="1" applyFill="1" applyBorder="1" applyAlignment="1">
      <alignment horizontal="center" vertical="center" wrapText="1"/>
    </xf>
    <xf numFmtId="43" fontId="12" fillId="2" borderId="1" xfId="1" applyFont="1" applyFill="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165" fontId="10"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49" fontId="10" fillId="0" borderId="2" xfId="0" applyNumberFormat="1" applyFont="1" applyFill="1" applyBorder="1" applyAlignment="1">
      <alignment horizontal="center" vertical="center" wrapText="1"/>
    </xf>
    <xf numFmtId="0" fontId="13" fillId="0" borderId="3" xfId="0" applyFont="1" applyBorder="1" applyAlignment="1">
      <alignment horizontal="center" vertical="center" wrapText="1"/>
    </xf>
    <xf numFmtId="43" fontId="13" fillId="0" borderId="3" xfId="1" applyFont="1" applyFill="1" applyBorder="1" applyAlignment="1">
      <alignment horizontal="center" vertical="center" wrapText="1"/>
    </xf>
    <xf numFmtId="43" fontId="13" fillId="0" borderId="1" xfId="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13" fillId="0" borderId="5" xfId="0" applyFont="1" applyBorder="1" applyAlignment="1">
      <alignment horizontal="center" vertical="center" wrapText="1"/>
    </xf>
    <xf numFmtId="43" fontId="13" fillId="0" borderId="5" xfId="1" applyFont="1" applyFill="1" applyBorder="1" applyAlignment="1">
      <alignment horizontal="center" vertical="center" wrapText="1"/>
    </xf>
    <xf numFmtId="49" fontId="9" fillId="0" borderId="5" xfId="0" applyNumberFormat="1" applyFont="1" applyFill="1" applyBorder="1" applyAlignment="1">
      <alignment vertical="top" wrapText="1"/>
    </xf>
    <xf numFmtId="49" fontId="9" fillId="0" borderId="5" xfId="0" applyNumberFormat="1" applyFont="1" applyFill="1" applyBorder="1" applyAlignment="1">
      <alignment horizontal="center" vertical="top" wrapText="1"/>
    </xf>
    <xf numFmtId="49" fontId="10" fillId="0" borderId="5" xfId="0" applyNumberFormat="1" applyFont="1" applyFill="1" applyBorder="1" applyAlignment="1">
      <alignment horizontal="center" vertical="center" wrapText="1"/>
    </xf>
    <xf numFmtId="0" fontId="10" fillId="0" borderId="5"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166" fontId="10" fillId="0" borderId="5" xfId="0" applyNumberFormat="1" applyFont="1" applyFill="1" applyBorder="1" applyAlignment="1">
      <alignment horizontal="center" vertical="center" wrapText="1"/>
    </xf>
    <xf numFmtId="49" fontId="9" fillId="0" borderId="5" xfId="0" applyNumberFormat="1" applyFont="1" applyFill="1" applyBorder="1" applyAlignment="1">
      <alignment wrapText="1"/>
    </xf>
    <xf numFmtId="49" fontId="10" fillId="0" borderId="5" xfId="0" applyNumberFormat="1" applyFont="1" applyFill="1" applyBorder="1" applyAlignment="1">
      <alignment vertical="top" wrapText="1"/>
    </xf>
    <xf numFmtId="0" fontId="13" fillId="0" borderId="5" xfId="0" applyFont="1" applyBorder="1" applyAlignment="1">
      <alignment horizontal="center" vertical="center"/>
    </xf>
    <xf numFmtId="0" fontId="0" fillId="0" borderId="0" xfId="0" applyFill="1"/>
    <xf numFmtId="0" fontId="0" fillId="2" borderId="0" xfId="0" applyFill="1"/>
    <xf numFmtId="0" fontId="0" fillId="2" borderId="5" xfId="0" applyFill="1" applyBorder="1"/>
    <xf numFmtId="0" fontId="3" fillId="0" borderId="5" xfId="0" applyFont="1" applyBorder="1" applyAlignment="1">
      <alignment vertical="top" wrapText="1"/>
    </xf>
    <xf numFmtId="0" fontId="3" fillId="0" borderId="5" xfId="0" applyFont="1" applyBorder="1" applyAlignment="1">
      <alignment horizontal="center" vertical="top" wrapText="1"/>
    </xf>
    <xf numFmtId="0" fontId="5" fillId="0" borderId="0" xfId="0" applyFont="1" applyAlignment="1">
      <alignment horizontal="right" wrapText="1"/>
    </xf>
    <xf numFmtId="0" fontId="13" fillId="0" borderId="5" xfId="0" applyFont="1" applyBorder="1" applyAlignment="1">
      <alignment wrapText="1"/>
    </xf>
    <xf numFmtId="0" fontId="17" fillId="0" borderId="0" xfId="0" applyFont="1"/>
    <xf numFmtId="0" fontId="13" fillId="0" borderId="5" xfId="0" applyFont="1" applyBorder="1" applyAlignment="1">
      <alignment vertical="top"/>
    </xf>
    <xf numFmtId="0" fontId="13" fillId="0" borderId="5" xfId="0" applyFont="1" applyBorder="1" applyAlignment="1">
      <alignment vertical="top" wrapText="1"/>
    </xf>
    <xf numFmtId="0" fontId="13" fillId="0" borderId="5" xfId="0" applyFont="1" applyBorder="1" applyAlignment="1">
      <alignment horizontal="center"/>
    </xf>
    <xf numFmtId="0" fontId="13" fillId="2" borderId="5" xfId="0" applyFont="1" applyFill="1" applyBorder="1" applyAlignment="1">
      <alignment horizontal="center"/>
    </xf>
    <xf numFmtId="4" fontId="13" fillId="0" borderId="5" xfId="0" applyNumberFormat="1" applyFont="1" applyBorder="1" applyAlignment="1">
      <alignment vertical="center"/>
    </xf>
    <xf numFmtId="0" fontId="13" fillId="0" borderId="5" xfId="0" applyFont="1" applyBorder="1" applyAlignment="1">
      <alignment vertical="center"/>
    </xf>
    <xf numFmtId="0" fontId="5" fillId="0" borderId="0" xfId="0" applyFont="1" applyAlignment="1">
      <alignment wrapText="1"/>
    </xf>
    <xf numFmtId="0" fontId="18" fillId="0" borderId="0" xfId="0" applyFont="1" applyFill="1" applyBorder="1" applyAlignment="1">
      <alignment horizontal="left" vertical="center" wrapText="1"/>
    </xf>
    <xf numFmtId="0" fontId="18" fillId="0" borderId="0" xfId="0" applyFont="1"/>
    <xf numFmtId="0" fontId="18" fillId="0" borderId="0" xfId="0" applyFont="1" applyBorder="1"/>
    <xf numFmtId="0" fontId="19" fillId="0" borderId="0" xfId="0" applyFont="1" applyFill="1" applyBorder="1" applyAlignment="1">
      <alignment vertical="center" wrapText="1"/>
    </xf>
    <xf numFmtId="4" fontId="3" fillId="0" borderId="1" xfId="0" applyNumberFormat="1" applyFont="1" applyBorder="1" applyAlignment="1">
      <alignment horizontal="center" vertical="top" wrapText="1"/>
    </xf>
    <xf numFmtId="4" fontId="3" fillId="0" borderId="5" xfId="0" applyNumberFormat="1" applyFont="1" applyBorder="1" applyAlignment="1">
      <alignment horizontal="center" vertical="top" wrapText="1"/>
    </xf>
    <xf numFmtId="4" fontId="3" fillId="0" borderId="1" xfId="0" applyNumberFormat="1" applyFont="1" applyBorder="1" applyAlignment="1">
      <alignment vertical="top" wrapText="1"/>
    </xf>
    <xf numFmtId="0" fontId="0" fillId="0" borderId="5" xfId="0" applyBorder="1"/>
    <xf numFmtId="43" fontId="5" fillId="0" borderId="5" xfId="0" applyNumberFormat="1" applyFont="1" applyBorder="1"/>
    <xf numFmtId="0" fontId="5" fillId="0" borderId="0" xfId="0" applyFont="1" applyAlignment="1">
      <alignment horizontal="right" wrapText="1"/>
    </xf>
    <xf numFmtId="0" fontId="18" fillId="0" borderId="0" xfId="0" applyFont="1" applyFill="1" applyBorder="1" applyAlignment="1">
      <alignment horizontal="left" vertical="center" wrapText="1"/>
    </xf>
    <xf numFmtId="0" fontId="5" fillId="0" borderId="0" xfId="0" applyFont="1" applyAlignment="1">
      <alignment horizontal="right" wrapText="1"/>
    </xf>
    <xf numFmtId="0" fontId="18" fillId="0" borderId="0" xfId="0" applyFont="1" applyFill="1" applyBorder="1" applyAlignment="1">
      <alignment horizontal="left" vertical="center" wrapText="1"/>
    </xf>
    <xf numFmtId="0" fontId="18" fillId="0" borderId="0" xfId="0" applyFont="1" applyAlignment="1">
      <alignment horizontal="center"/>
    </xf>
    <xf numFmtId="0" fontId="18" fillId="0" borderId="0" xfId="0" applyFont="1" applyFill="1" applyBorder="1" applyAlignment="1">
      <alignment horizontal="left" vertical="center" wrapText="1"/>
    </xf>
    <xf numFmtId="0" fontId="5" fillId="0" borderId="0" xfId="0" applyFont="1" applyAlignment="1">
      <alignment horizontal="right" wrapText="1"/>
    </xf>
    <xf numFmtId="0" fontId="18" fillId="0" borderId="0"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9" xfId="0" applyFont="1" applyBorder="1" applyAlignment="1">
      <alignment horizontal="center" vertical="center" wrapText="1"/>
    </xf>
    <xf numFmtId="0" fontId="13" fillId="0" borderId="9" xfId="0" applyFont="1" applyFill="1" applyBorder="1" applyAlignment="1">
      <alignment horizontal="center" vertical="center" wrapText="1"/>
    </xf>
    <xf numFmtId="0" fontId="13" fillId="0" borderId="10" xfId="0" applyFont="1" applyBorder="1" applyAlignment="1">
      <alignment horizontal="center" vertical="center" wrapText="1"/>
    </xf>
    <xf numFmtId="43" fontId="13" fillId="0" borderId="9" xfId="1" applyFont="1" applyFill="1" applyBorder="1" applyAlignment="1">
      <alignment horizontal="center" vertical="center" wrapText="1"/>
    </xf>
    <xf numFmtId="49" fontId="10" fillId="0" borderId="11" xfId="0" applyNumberFormat="1" applyFont="1" applyFill="1" applyBorder="1" applyAlignment="1">
      <alignment horizontal="center" vertical="center" wrapText="1"/>
    </xf>
    <xf numFmtId="0" fontId="19" fillId="0" borderId="1" xfId="0" applyFont="1" applyBorder="1" applyAlignment="1">
      <alignment horizontal="center" vertical="center"/>
    </xf>
    <xf numFmtId="0" fontId="20" fillId="3" borderId="1" xfId="0" applyFont="1" applyFill="1" applyBorder="1" applyAlignment="1">
      <alignment horizontal="center" vertical="center" wrapText="1"/>
    </xf>
    <xf numFmtId="0" fontId="20" fillId="3" borderId="1" xfId="0" applyNumberFormat="1" applyFont="1" applyFill="1" applyBorder="1" applyAlignment="1">
      <alignment horizontal="center" vertical="center" wrapText="1"/>
    </xf>
    <xf numFmtId="0" fontId="21" fillId="0" borderId="0" xfId="0" applyFont="1"/>
    <xf numFmtId="0" fontId="15" fillId="0" borderId="1" xfId="0" applyFont="1" applyBorder="1" applyAlignment="1">
      <alignment horizontal="center" vertical="center" wrapText="1"/>
    </xf>
    <xf numFmtId="0" fontId="11" fillId="0" borderId="9"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0" xfId="0" applyFont="1" applyFill="1" applyBorder="1" applyAlignment="1">
      <alignment horizontal="left" vertical="center" wrapText="1"/>
    </xf>
    <xf numFmtId="0" fontId="5" fillId="0" borderId="0" xfId="0" applyFont="1" applyAlignment="1">
      <alignment horizontal="right" wrapText="1"/>
    </xf>
    <xf numFmtId="0" fontId="11" fillId="2" borderId="1" xfId="0" applyFont="1" applyFill="1" applyBorder="1" applyAlignment="1">
      <alignment horizontal="center" vertical="center" wrapText="1"/>
    </xf>
    <xf numFmtId="0" fontId="18" fillId="0" borderId="0" xfId="0" applyFont="1" applyFill="1" applyBorder="1" applyAlignment="1">
      <alignment horizontal="left" vertical="center" wrapText="1"/>
    </xf>
    <xf numFmtId="0" fontId="5" fillId="0" borderId="0" xfId="0" applyFont="1" applyAlignment="1">
      <alignment horizontal="right" wrapText="1"/>
    </xf>
    <xf numFmtId="0" fontId="11" fillId="2"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8" xfId="0" applyFont="1" applyFill="1" applyBorder="1" applyAlignment="1">
      <alignment horizontal="center" vertical="center" wrapText="1"/>
    </xf>
    <xf numFmtId="0" fontId="11" fillId="0" borderId="1" xfId="0" applyFont="1" applyBorder="1" applyAlignment="1">
      <alignment horizontal="left" vertical="center" wrapText="1"/>
    </xf>
    <xf numFmtId="0" fontId="15" fillId="0" borderId="1" xfId="0" applyFont="1" applyBorder="1" applyAlignment="1">
      <alignment horizontal="left" vertical="center" wrapText="1"/>
    </xf>
    <xf numFmtId="49" fontId="10" fillId="0" borderId="5" xfId="0" applyNumberFormat="1" applyFont="1" applyFill="1" applyBorder="1" applyAlignment="1">
      <alignment horizontal="left" vertical="top" wrapText="1"/>
    </xf>
    <xf numFmtId="0" fontId="18" fillId="0" borderId="0" xfId="0" applyFont="1" applyFill="1" applyBorder="1" applyAlignment="1">
      <alignment horizontal="left" vertical="center" wrapText="1"/>
    </xf>
    <xf numFmtId="0" fontId="5" fillId="0" borderId="0" xfId="0" applyFont="1" applyAlignment="1">
      <alignment horizontal="right" wrapText="1"/>
    </xf>
    <xf numFmtId="0" fontId="11" fillId="2"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5" fillId="0" borderId="0" xfId="0" applyFont="1" applyAlignment="1">
      <alignment horizontal="right" wrapText="1"/>
    </xf>
    <xf numFmtId="0" fontId="11" fillId="2" borderId="1" xfId="0" applyFont="1" applyFill="1" applyBorder="1" applyAlignment="1">
      <alignment horizontal="center" vertical="center" wrapText="1"/>
    </xf>
    <xf numFmtId="0" fontId="18" fillId="0" borderId="0" xfId="0" applyFont="1" applyFill="1" applyBorder="1" applyAlignment="1">
      <alignment horizontal="left"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xf>
    <xf numFmtId="0" fontId="23" fillId="3" borderId="1" xfId="0" applyFont="1" applyFill="1" applyBorder="1" applyAlignment="1">
      <alignment horizontal="center" vertical="center" wrapText="1"/>
    </xf>
    <xf numFmtId="0" fontId="23" fillId="3" borderId="1" xfId="0" applyNumberFormat="1" applyFont="1" applyFill="1" applyBorder="1" applyAlignment="1">
      <alignment horizontal="center" vertical="center" wrapText="1"/>
    </xf>
    <xf numFmtId="0" fontId="18" fillId="0" borderId="0" xfId="0" applyFont="1" applyFill="1" applyBorder="1" applyAlignment="1">
      <alignment horizontal="left" vertical="center" wrapText="1"/>
    </xf>
    <xf numFmtId="0" fontId="5" fillId="0" borderId="0" xfId="0" applyFont="1" applyAlignment="1">
      <alignment horizontal="right" wrapText="1"/>
    </xf>
    <xf numFmtId="0" fontId="11"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xf>
    <xf numFmtId="0" fontId="24" fillId="3" borderId="1" xfId="0" applyFont="1" applyFill="1" applyBorder="1" applyAlignment="1">
      <alignment horizontal="center" vertical="center" wrapText="1"/>
    </xf>
    <xf numFmtId="0" fontId="24" fillId="3" borderId="1" xfId="0" applyNumberFormat="1" applyFont="1" applyFill="1" applyBorder="1" applyAlignment="1">
      <alignment horizontal="center" vertical="center" wrapText="1"/>
    </xf>
    <xf numFmtId="43" fontId="3" fillId="0" borderId="1" xfId="1" applyFont="1" applyFill="1" applyBorder="1" applyAlignment="1">
      <alignment horizontal="center" vertical="center" wrapText="1"/>
    </xf>
    <xf numFmtId="49" fontId="25" fillId="0" borderId="1" xfId="0" applyNumberFormat="1" applyFont="1" applyFill="1" applyBorder="1" applyAlignment="1">
      <alignment horizontal="center" vertical="center" wrapText="1"/>
    </xf>
    <xf numFmtId="0" fontId="0" fillId="0" borderId="0" xfId="0" applyFont="1"/>
    <xf numFmtId="43" fontId="18" fillId="0" borderId="5" xfId="0" applyNumberFormat="1" applyFont="1" applyBorder="1"/>
    <xf numFmtId="0" fontId="5" fillId="0" borderId="1" xfId="0" applyFont="1" applyBorder="1" applyAlignment="1">
      <alignment horizontal="left" vertical="center" wrapText="1"/>
    </xf>
    <xf numFmtId="0" fontId="26" fillId="2" borderId="1"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3" fillId="0" borderId="1" xfId="0" applyFont="1" applyFill="1" applyBorder="1" applyAlignment="1">
      <alignment horizontal="left" vertical="top" wrapText="1"/>
    </xf>
    <xf numFmtId="0" fontId="18" fillId="0" borderId="0" xfId="0" applyFont="1" applyFill="1" applyBorder="1" applyAlignment="1">
      <alignment horizontal="left" vertical="center" wrapText="1"/>
    </xf>
    <xf numFmtId="0" fontId="5" fillId="0" borderId="0" xfId="0" applyFont="1" applyAlignment="1">
      <alignment horizontal="left"/>
    </xf>
    <xf numFmtId="0" fontId="5" fillId="0" borderId="0" xfId="0" applyFont="1" applyAlignment="1">
      <alignment horizontal="right" wrapText="1"/>
    </xf>
    <xf numFmtId="0" fontId="0" fillId="0" borderId="0" xfId="0" applyAlignment="1">
      <alignment horizontal="center"/>
    </xf>
    <xf numFmtId="0" fontId="5" fillId="0" borderId="6" xfId="0" applyFont="1" applyBorder="1" applyAlignment="1">
      <alignment horizontal="right"/>
    </xf>
    <xf numFmtId="0" fontId="5" fillId="0" borderId="7" xfId="0" applyFont="1" applyBorder="1" applyAlignment="1">
      <alignment horizontal="right"/>
    </xf>
    <xf numFmtId="0" fontId="5" fillId="0" borderId="8" xfId="0" applyFont="1" applyBorder="1" applyAlignment="1">
      <alignment horizontal="right"/>
    </xf>
    <xf numFmtId="49" fontId="9" fillId="0" borderId="5" xfId="0" applyNumberFormat="1" applyFont="1" applyFill="1" applyBorder="1" applyAlignment="1">
      <alignment horizontal="center" vertical="top" wrapText="1"/>
    </xf>
    <xf numFmtId="0" fontId="11" fillId="2" borderId="5" xfId="0" applyFont="1" applyFill="1" applyBorder="1" applyAlignment="1">
      <alignment horizontal="center"/>
    </xf>
    <xf numFmtId="0" fontId="9" fillId="0" borderId="5" xfId="0" applyNumberFormat="1" applyFont="1" applyFill="1" applyBorder="1" applyAlignment="1">
      <alignment horizontal="center" vertical="center" wrapText="1"/>
    </xf>
    <xf numFmtId="0" fontId="2" fillId="2" borderId="5" xfId="0" applyFont="1" applyFill="1" applyBorder="1" applyAlignment="1">
      <alignment horizontal="center"/>
    </xf>
    <xf numFmtId="49" fontId="9" fillId="0" borderId="5" xfId="0" applyNumberFormat="1" applyFont="1" applyFill="1" applyBorder="1" applyAlignment="1">
      <alignment horizontal="center" wrapText="1"/>
    </xf>
    <xf numFmtId="0" fontId="12" fillId="2" borderId="1" xfId="3" applyFont="1" applyFill="1" applyBorder="1" applyAlignment="1">
      <alignment horizontal="center" vertical="center" wrapText="1"/>
    </xf>
    <xf numFmtId="49" fontId="9" fillId="2" borderId="5" xfId="0" applyNumberFormat="1" applyFont="1" applyFill="1" applyBorder="1" applyAlignment="1">
      <alignment horizontal="center" vertical="top" wrapText="1"/>
    </xf>
    <xf numFmtId="0" fontId="5" fillId="0" borderId="0" xfId="0" applyFont="1" applyAlignment="1">
      <alignment horizontal="center" wrapText="1"/>
    </xf>
    <xf numFmtId="0" fontId="11" fillId="2" borderId="1" xfId="0" applyFont="1" applyFill="1" applyBorder="1" applyAlignment="1">
      <alignment horizontal="center" vertical="center" wrapText="1"/>
    </xf>
  </cellXfs>
  <cellStyles count="6">
    <cellStyle name="Normal_ABL505SB" xfId="4"/>
    <cellStyle name="Обычный" xfId="0" builtinId="0"/>
    <cellStyle name="Обычный 2" xfId="3"/>
    <cellStyle name="Обычный 3" xfId="2"/>
    <cellStyle name="Финансовый" xfId="1" builtinId="3"/>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view="pageBreakPreview" topLeftCell="B1" zoomScaleNormal="100" zoomScaleSheetLayoutView="100" workbookViewId="0">
      <selection activeCell="C9" sqref="C9"/>
    </sheetView>
  </sheetViews>
  <sheetFormatPr defaultRowHeight="14.25" customHeight="1" x14ac:dyDescent="0.25"/>
  <cols>
    <col min="2" max="2" width="18.7109375" customWidth="1"/>
    <col min="3" max="3" width="130.28515625" customWidth="1"/>
    <col min="6" max="6" width="14.5703125" customWidth="1"/>
  </cols>
  <sheetData>
    <row r="1" spans="1:9" ht="14.25" customHeight="1" x14ac:dyDescent="0.25">
      <c r="C1" s="126" t="s">
        <v>160</v>
      </c>
      <c r="D1" s="126"/>
      <c r="E1" s="126"/>
      <c r="F1" s="126"/>
    </row>
    <row r="2" spans="1:9" ht="9.75" customHeight="1" x14ac:dyDescent="0.25">
      <c r="C2" s="126"/>
      <c r="D2" s="126"/>
      <c r="E2" s="126"/>
      <c r="F2" s="126"/>
    </row>
    <row r="3" spans="1:9" ht="15" customHeight="1" x14ac:dyDescent="0.25">
      <c r="C3" s="126"/>
      <c r="D3" s="126"/>
      <c r="E3" s="126"/>
      <c r="F3" s="126"/>
      <c r="G3" s="53"/>
      <c r="H3" s="53"/>
      <c r="I3" s="53"/>
    </row>
    <row r="4" spans="1:9" ht="15" customHeight="1" x14ac:dyDescent="0.25">
      <c r="C4" s="126"/>
      <c r="D4" s="126"/>
      <c r="E4" s="126"/>
      <c r="F4" s="126"/>
      <c r="G4" s="53"/>
      <c r="H4" s="53"/>
      <c r="I4" s="53"/>
    </row>
    <row r="5" spans="1:9" ht="15" customHeight="1" x14ac:dyDescent="0.25">
      <c r="C5" s="126" t="s">
        <v>153</v>
      </c>
      <c r="D5" s="126"/>
      <c r="E5" s="126"/>
      <c r="F5" s="126"/>
      <c r="G5" s="53"/>
      <c r="H5" s="53"/>
      <c r="I5" s="53"/>
    </row>
    <row r="6" spans="1:9" ht="19.5" customHeight="1" x14ac:dyDescent="0.25">
      <c r="C6" s="65"/>
      <c r="E6" s="53"/>
      <c r="F6" s="53"/>
    </row>
    <row r="7" spans="1:9" ht="14.25" customHeight="1" x14ac:dyDescent="0.25">
      <c r="C7" s="8" t="s">
        <v>8</v>
      </c>
    </row>
    <row r="8" spans="1:9" ht="14.25" customHeight="1" x14ac:dyDescent="0.25">
      <c r="A8" s="2" t="s">
        <v>0</v>
      </c>
      <c r="B8" s="2" t="s">
        <v>1</v>
      </c>
      <c r="C8" s="2"/>
      <c r="D8" s="5" t="s">
        <v>2</v>
      </c>
      <c r="E8" s="5" t="s">
        <v>3</v>
      </c>
      <c r="F8" s="5" t="s">
        <v>4</v>
      </c>
    </row>
    <row r="9" spans="1:9" ht="90" customHeight="1" x14ac:dyDescent="0.25">
      <c r="A9" s="4">
        <v>1</v>
      </c>
      <c r="B9" s="4" t="s">
        <v>5</v>
      </c>
      <c r="C9" s="4" t="s">
        <v>18</v>
      </c>
      <c r="D9" s="10">
        <v>160</v>
      </c>
      <c r="E9" s="10">
        <v>500</v>
      </c>
      <c r="F9" s="58">
        <f>D9*E9</f>
        <v>80000</v>
      </c>
    </row>
    <row r="10" spans="1:9" ht="77.25" customHeight="1" x14ac:dyDescent="0.25">
      <c r="A10" s="4">
        <v>3</v>
      </c>
      <c r="B10" s="4" t="s">
        <v>6</v>
      </c>
      <c r="C10" s="3" t="s">
        <v>19</v>
      </c>
      <c r="D10" s="10">
        <v>160</v>
      </c>
      <c r="E10" s="10">
        <v>400</v>
      </c>
      <c r="F10" s="58">
        <f t="shared" ref="F10" si="0">D10*E10</f>
        <v>64000</v>
      </c>
    </row>
    <row r="11" spans="1:9" ht="14.25" customHeight="1" x14ac:dyDescent="0.25">
      <c r="A11" s="1"/>
      <c r="B11" s="1"/>
      <c r="C11" s="7" t="s">
        <v>7</v>
      </c>
      <c r="D11" s="4"/>
      <c r="E11" s="4"/>
      <c r="F11" s="6">
        <f>SUM(F9:F10)</f>
        <v>144000</v>
      </c>
    </row>
    <row r="13" spans="1:9" ht="14.25" customHeight="1" x14ac:dyDescent="0.25">
      <c r="C13" s="66" t="s">
        <v>135</v>
      </c>
      <c r="D13" s="55" t="s">
        <v>136</v>
      </c>
    </row>
    <row r="15" spans="1:9" ht="14.25" customHeight="1" x14ac:dyDescent="0.25">
      <c r="C15" s="66" t="s">
        <v>137</v>
      </c>
      <c r="D15" s="125" t="s">
        <v>158</v>
      </c>
      <c r="E15" s="125"/>
      <c r="F15" s="125"/>
    </row>
    <row r="17" spans="3:5" ht="14.25" customHeight="1" x14ac:dyDescent="0.25">
      <c r="C17" s="66" t="s">
        <v>139</v>
      </c>
      <c r="D17" s="124" t="s">
        <v>157</v>
      </c>
      <c r="E17" s="124"/>
    </row>
    <row r="18" spans="3:5" ht="14.25" customHeight="1" x14ac:dyDescent="0.25">
      <c r="C18" s="57"/>
    </row>
  </sheetData>
  <mergeCells count="4">
    <mergeCell ref="D17:E17"/>
    <mergeCell ref="D15:F15"/>
    <mergeCell ref="C1:F4"/>
    <mergeCell ref="C5:F5"/>
  </mergeCells>
  <pageMargins left="0.7" right="0.7" top="0.75" bottom="0.75" header="0.3" footer="0.3"/>
  <pageSetup paperSize="9"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BreakPreview" topLeftCell="A27" zoomScale="80" zoomScaleNormal="70" zoomScaleSheetLayoutView="80" workbookViewId="0">
      <selection activeCell="C17" sqref="C17"/>
    </sheetView>
  </sheetViews>
  <sheetFormatPr defaultRowHeight="15" x14ac:dyDescent="0.25"/>
  <cols>
    <col min="2" max="2" width="41.28515625" style="80" customWidth="1"/>
    <col min="3" max="3" width="58.7109375" customWidth="1"/>
    <col min="4" max="4" width="18" customWidth="1"/>
    <col min="5" max="5" width="16.5703125" customWidth="1"/>
    <col min="6" max="6" width="16" customWidth="1"/>
    <col min="7" max="7" width="19.5703125" customWidth="1"/>
    <col min="8" max="8" width="11.85546875" customWidth="1"/>
    <col min="9" max="9" width="21.28515625" customWidth="1"/>
  </cols>
  <sheetData>
    <row r="1" spans="1:9" ht="15" customHeight="1" x14ac:dyDescent="0.25">
      <c r="D1" s="53"/>
      <c r="E1" s="53"/>
      <c r="F1" s="126" t="s">
        <v>169</v>
      </c>
      <c r="G1" s="126"/>
      <c r="H1" s="126"/>
      <c r="I1" s="126"/>
    </row>
    <row r="2" spans="1:9" ht="15" customHeight="1" x14ac:dyDescent="0.25">
      <c r="C2" s="53"/>
      <c r="D2" s="53"/>
      <c r="E2" s="53"/>
      <c r="F2" s="126"/>
      <c r="G2" s="126"/>
      <c r="H2" s="126"/>
      <c r="I2" s="126"/>
    </row>
    <row r="3" spans="1:9" x14ac:dyDescent="0.25">
      <c r="C3" s="53"/>
      <c r="D3" s="53"/>
      <c r="E3" s="53"/>
      <c r="F3" s="126"/>
      <c r="G3" s="126"/>
      <c r="H3" s="126"/>
      <c r="I3" s="126"/>
    </row>
    <row r="4" spans="1:9" ht="19.5" customHeight="1" x14ac:dyDescent="0.25">
      <c r="C4" s="101"/>
      <c r="E4" s="53"/>
      <c r="F4" s="53"/>
      <c r="H4" s="126" t="s">
        <v>170</v>
      </c>
      <c r="I4" s="126"/>
    </row>
    <row r="6" spans="1:9" ht="25.5" x14ac:dyDescent="0.25">
      <c r="A6" s="102" t="s">
        <v>26</v>
      </c>
      <c r="B6" s="14" t="s">
        <v>1</v>
      </c>
      <c r="C6" s="15" t="s">
        <v>27</v>
      </c>
      <c r="D6" s="14" t="s">
        <v>28</v>
      </c>
      <c r="E6" s="14" t="s">
        <v>29</v>
      </c>
      <c r="F6" s="16" t="s">
        <v>30</v>
      </c>
      <c r="G6" s="16" t="s">
        <v>31</v>
      </c>
      <c r="H6" s="102" t="s">
        <v>32</v>
      </c>
      <c r="I6" s="102" t="s">
        <v>33</v>
      </c>
    </row>
    <row r="7" spans="1:9" ht="18.75" hidden="1" customHeight="1" x14ac:dyDescent="0.25">
      <c r="A7" s="139"/>
      <c r="B7" s="139"/>
      <c r="C7" s="139"/>
      <c r="D7" s="139"/>
      <c r="E7" s="139"/>
      <c r="F7" s="139"/>
      <c r="G7" s="139"/>
      <c r="H7" s="139"/>
      <c r="I7" s="139"/>
    </row>
    <row r="8" spans="1:9" ht="60" customHeight="1" x14ac:dyDescent="0.25">
      <c r="A8" s="17">
        <v>1</v>
      </c>
      <c r="B8" s="93" t="s">
        <v>221</v>
      </c>
      <c r="C8" s="71" t="s">
        <v>222</v>
      </c>
      <c r="D8" s="77" t="s">
        <v>181</v>
      </c>
      <c r="E8" s="78">
        <v>4</v>
      </c>
      <c r="F8" s="79">
        <v>29800</v>
      </c>
      <c r="G8" s="26">
        <f t="shared" ref="G8:G9" si="0">F8*E8</f>
        <v>119200</v>
      </c>
      <c r="H8" s="19" t="s">
        <v>36</v>
      </c>
      <c r="I8" s="19" t="s">
        <v>37</v>
      </c>
    </row>
    <row r="9" spans="1:9" ht="60" customHeight="1" x14ac:dyDescent="0.25">
      <c r="A9" s="17">
        <v>2</v>
      </c>
      <c r="B9" s="93" t="s">
        <v>201</v>
      </c>
      <c r="C9" s="71" t="s">
        <v>202</v>
      </c>
      <c r="D9" s="77" t="s">
        <v>181</v>
      </c>
      <c r="E9" s="78">
        <v>30</v>
      </c>
      <c r="F9" s="79">
        <v>1000</v>
      </c>
      <c r="G9" s="26">
        <f t="shared" si="0"/>
        <v>30000</v>
      </c>
      <c r="H9" s="19" t="s">
        <v>36</v>
      </c>
      <c r="I9" s="19" t="s">
        <v>37</v>
      </c>
    </row>
    <row r="10" spans="1:9" ht="60" customHeight="1" x14ac:dyDescent="0.25">
      <c r="A10" s="17">
        <v>3</v>
      </c>
      <c r="B10" s="93" t="s">
        <v>223</v>
      </c>
      <c r="C10" s="71" t="s">
        <v>205</v>
      </c>
      <c r="D10" s="77" t="s">
        <v>181</v>
      </c>
      <c r="E10" s="78">
        <v>50</v>
      </c>
      <c r="F10" s="79">
        <v>1780</v>
      </c>
      <c r="G10" s="26">
        <f>E10*F10</f>
        <v>89000</v>
      </c>
      <c r="H10" s="23" t="s">
        <v>36</v>
      </c>
      <c r="I10" s="23" t="s">
        <v>37</v>
      </c>
    </row>
    <row r="11" spans="1:9" ht="60" hidden="1" customHeight="1" x14ac:dyDescent="0.25">
      <c r="A11" s="17">
        <v>4</v>
      </c>
      <c r="B11" s="93" t="s">
        <v>206</v>
      </c>
      <c r="C11" s="71"/>
      <c r="D11" s="77" t="s">
        <v>181</v>
      </c>
      <c r="E11" s="78">
        <v>100</v>
      </c>
      <c r="F11" s="79"/>
      <c r="G11" s="26"/>
      <c r="H11" s="23" t="s">
        <v>36</v>
      </c>
      <c r="I11" s="23" t="s">
        <v>37</v>
      </c>
    </row>
    <row r="12" spans="1:9" ht="60" customHeight="1" x14ac:dyDescent="0.25">
      <c r="A12" s="17">
        <v>5</v>
      </c>
      <c r="B12" s="93" t="s">
        <v>207</v>
      </c>
      <c r="C12" s="71"/>
      <c r="D12" s="77" t="s">
        <v>208</v>
      </c>
      <c r="E12" s="78">
        <v>3300</v>
      </c>
      <c r="F12" s="79">
        <v>29.9</v>
      </c>
      <c r="G12" s="26">
        <f>E12*F12</f>
        <v>98670</v>
      </c>
      <c r="H12" s="23" t="s">
        <v>36</v>
      </c>
      <c r="I12" s="23" t="s">
        <v>37</v>
      </c>
    </row>
    <row r="13" spans="1:9" ht="182.25" customHeight="1" x14ac:dyDescent="0.25">
      <c r="A13" s="17">
        <v>6</v>
      </c>
      <c r="B13" s="93" t="s">
        <v>209</v>
      </c>
      <c r="C13" s="92" t="s">
        <v>210</v>
      </c>
      <c r="D13" s="77" t="s">
        <v>180</v>
      </c>
      <c r="E13" s="78">
        <v>2</v>
      </c>
      <c r="F13" s="79">
        <v>16200</v>
      </c>
      <c r="G13" s="26">
        <f t="shared" ref="G13" si="1">E13*F13</f>
        <v>32400</v>
      </c>
      <c r="H13" s="23" t="s">
        <v>36</v>
      </c>
      <c r="I13" s="23" t="s">
        <v>37</v>
      </c>
    </row>
    <row r="14" spans="1:9" ht="27" customHeight="1" x14ac:dyDescent="0.25">
      <c r="A14" s="17">
        <v>7</v>
      </c>
      <c r="B14" s="95" t="s">
        <v>93</v>
      </c>
      <c r="C14" s="47" t="s">
        <v>98</v>
      </c>
      <c r="D14" s="32" t="s">
        <v>88</v>
      </c>
      <c r="E14" s="33">
        <v>20</v>
      </c>
      <c r="F14" s="38">
        <v>2319.56</v>
      </c>
      <c r="G14" s="52">
        <f>E14*F14</f>
        <v>46391.199999999997</v>
      </c>
      <c r="H14" s="32" t="s">
        <v>36</v>
      </c>
      <c r="I14" s="32" t="s">
        <v>37</v>
      </c>
    </row>
    <row r="15" spans="1:9" ht="53.25" customHeight="1" x14ac:dyDescent="0.25">
      <c r="A15" s="17">
        <v>8</v>
      </c>
      <c r="B15" s="37" t="s">
        <v>92</v>
      </c>
      <c r="C15" s="48" t="s">
        <v>99</v>
      </c>
      <c r="D15" s="32" t="s">
        <v>88</v>
      </c>
      <c r="E15" s="33">
        <v>20</v>
      </c>
      <c r="F15" s="38">
        <v>672.9</v>
      </c>
      <c r="G15" s="52">
        <f t="shared" ref="G15:G16" si="2">E15*F15</f>
        <v>13458</v>
      </c>
      <c r="H15" s="32" t="s">
        <v>36</v>
      </c>
      <c r="I15" s="32" t="s">
        <v>37</v>
      </c>
    </row>
    <row r="16" spans="1:9" ht="51" customHeight="1" x14ac:dyDescent="0.25">
      <c r="A16" s="17">
        <v>9</v>
      </c>
      <c r="B16" s="37" t="s">
        <v>96</v>
      </c>
      <c r="C16" s="48" t="s">
        <v>100</v>
      </c>
      <c r="D16" s="32" t="s">
        <v>89</v>
      </c>
      <c r="E16" s="33">
        <v>100</v>
      </c>
      <c r="F16" s="38">
        <v>2746.12</v>
      </c>
      <c r="G16" s="52">
        <f t="shared" si="2"/>
        <v>274612</v>
      </c>
      <c r="H16" s="32" t="s">
        <v>36</v>
      </c>
      <c r="I16" s="32" t="s">
        <v>37</v>
      </c>
    </row>
    <row r="17" spans="1:9" ht="42" customHeight="1" x14ac:dyDescent="0.25">
      <c r="A17" s="17">
        <v>10</v>
      </c>
      <c r="B17" s="100" t="s">
        <v>224</v>
      </c>
      <c r="C17" s="17" t="s">
        <v>154</v>
      </c>
      <c r="D17" s="19" t="s">
        <v>88</v>
      </c>
      <c r="E17" s="20">
        <v>250</v>
      </c>
      <c r="F17" s="21">
        <v>3371.22</v>
      </c>
      <c r="G17" s="22">
        <f>F17*E17</f>
        <v>842805</v>
      </c>
      <c r="H17" s="23" t="s">
        <v>36</v>
      </c>
      <c r="I17" s="23" t="s">
        <v>37</v>
      </c>
    </row>
    <row r="18" spans="1:9" ht="18.75" customHeight="1" x14ac:dyDescent="0.25">
      <c r="A18" s="139" t="s">
        <v>185</v>
      </c>
      <c r="B18" s="139"/>
      <c r="C18" s="139"/>
      <c r="D18" s="139"/>
      <c r="E18" s="139"/>
      <c r="F18" s="139"/>
      <c r="G18" s="139"/>
      <c r="H18" s="139"/>
      <c r="I18" s="139"/>
    </row>
    <row r="19" spans="1:9" ht="60" customHeight="1" x14ac:dyDescent="0.25">
      <c r="A19" s="17">
        <v>11</v>
      </c>
      <c r="B19" s="104" t="s">
        <v>186</v>
      </c>
      <c r="C19" s="71"/>
      <c r="D19" s="105" t="s">
        <v>180</v>
      </c>
      <c r="E19" s="106">
        <v>1</v>
      </c>
      <c r="F19" s="107">
        <v>7500</v>
      </c>
      <c r="G19" s="26">
        <f t="shared" ref="G19:G35" si="3">F19*E19</f>
        <v>7500</v>
      </c>
      <c r="H19" s="19" t="s">
        <v>36</v>
      </c>
      <c r="I19" s="19" t="s">
        <v>37</v>
      </c>
    </row>
    <row r="20" spans="1:9" ht="56.25" customHeight="1" x14ac:dyDescent="0.25">
      <c r="A20" s="17">
        <v>12</v>
      </c>
      <c r="B20" s="104" t="s">
        <v>187</v>
      </c>
      <c r="C20" s="71"/>
      <c r="D20" s="105" t="s">
        <v>180</v>
      </c>
      <c r="E20" s="106">
        <v>6</v>
      </c>
      <c r="F20" s="107">
        <v>3500</v>
      </c>
      <c r="G20" s="26">
        <f t="shared" si="3"/>
        <v>21000</v>
      </c>
      <c r="H20" s="19" t="s">
        <v>36</v>
      </c>
      <c r="I20" s="19" t="s">
        <v>37</v>
      </c>
    </row>
    <row r="21" spans="1:9" ht="37.5" customHeight="1" x14ac:dyDescent="0.25">
      <c r="A21" s="17">
        <v>13</v>
      </c>
      <c r="B21" s="104" t="s">
        <v>188</v>
      </c>
      <c r="C21" s="71"/>
      <c r="D21" s="105" t="s">
        <v>181</v>
      </c>
      <c r="E21" s="106">
        <v>6</v>
      </c>
      <c r="F21" s="107">
        <v>3750</v>
      </c>
      <c r="G21" s="26">
        <f t="shared" si="3"/>
        <v>22500</v>
      </c>
      <c r="H21" s="19" t="s">
        <v>36</v>
      </c>
      <c r="I21" s="19" t="s">
        <v>37</v>
      </c>
    </row>
    <row r="22" spans="1:9" ht="43.5" customHeight="1" x14ac:dyDescent="0.25">
      <c r="A22" s="17">
        <v>14</v>
      </c>
      <c r="B22" s="104" t="s">
        <v>174</v>
      </c>
      <c r="C22" s="71"/>
      <c r="D22" s="105" t="s">
        <v>181</v>
      </c>
      <c r="E22" s="106">
        <v>500</v>
      </c>
      <c r="F22" s="107">
        <v>14</v>
      </c>
      <c r="G22" s="26">
        <f t="shared" si="3"/>
        <v>7000</v>
      </c>
      <c r="H22" s="19" t="s">
        <v>36</v>
      </c>
      <c r="I22" s="19" t="s">
        <v>37</v>
      </c>
    </row>
    <row r="23" spans="1:9" ht="72.75" customHeight="1" x14ac:dyDescent="0.25">
      <c r="A23" s="17">
        <v>15</v>
      </c>
      <c r="B23" s="104" t="s">
        <v>175</v>
      </c>
      <c r="C23" s="71"/>
      <c r="D23" s="105" t="s">
        <v>181</v>
      </c>
      <c r="E23" s="106">
        <v>3000</v>
      </c>
      <c r="F23" s="107">
        <v>14</v>
      </c>
      <c r="G23" s="26">
        <f t="shared" si="3"/>
        <v>42000</v>
      </c>
      <c r="H23" s="19" t="s">
        <v>36</v>
      </c>
      <c r="I23" s="19" t="s">
        <v>37</v>
      </c>
    </row>
    <row r="24" spans="1:9" ht="71.25" customHeight="1" x14ac:dyDescent="0.25">
      <c r="A24" s="17">
        <v>16</v>
      </c>
      <c r="B24" s="104" t="s">
        <v>176</v>
      </c>
      <c r="C24" s="71"/>
      <c r="D24" s="105" t="s">
        <v>180</v>
      </c>
      <c r="E24" s="106">
        <v>6</v>
      </c>
      <c r="F24" s="107">
        <v>12000</v>
      </c>
      <c r="G24" s="26">
        <f t="shared" si="3"/>
        <v>72000</v>
      </c>
      <c r="H24" s="19" t="s">
        <v>36</v>
      </c>
      <c r="I24" s="19" t="s">
        <v>37</v>
      </c>
    </row>
    <row r="25" spans="1:9" ht="66" customHeight="1" x14ac:dyDescent="0.25">
      <c r="A25" s="17">
        <v>17</v>
      </c>
      <c r="B25" s="104" t="s">
        <v>189</v>
      </c>
      <c r="C25" s="71"/>
      <c r="D25" s="105" t="s">
        <v>88</v>
      </c>
      <c r="E25" s="106">
        <v>20</v>
      </c>
      <c r="F25" s="107">
        <v>10000</v>
      </c>
      <c r="G25" s="26">
        <f t="shared" si="3"/>
        <v>200000</v>
      </c>
      <c r="H25" s="19" t="s">
        <v>36</v>
      </c>
      <c r="I25" s="19" t="s">
        <v>37</v>
      </c>
    </row>
    <row r="26" spans="1:9" ht="83.25" customHeight="1" x14ac:dyDescent="0.25">
      <c r="A26" s="17">
        <v>18</v>
      </c>
      <c r="B26" s="104" t="s">
        <v>190</v>
      </c>
      <c r="C26" s="71"/>
      <c r="D26" s="105" t="s">
        <v>182</v>
      </c>
      <c r="E26" s="106">
        <v>10</v>
      </c>
      <c r="F26" s="107">
        <v>10000</v>
      </c>
      <c r="G26" s="26">
        <f t="shared" si="3"/>
        <v>100000</v>
      </c>
      <c r="H26" s="19" t="s">
        <v>36</v>
      </c>
      <c r="I26" s="19" t="s">
        <v>37</v>
      </c>
    </row>
    <row r="27" spans="1:9" ht="73.5" customHeight="1" x14ac:dyDescent="0.25">
      <c r="A27" s="17">
        <v>19</v>
      </c>
      <c r="B27" s="104" t="s">
        <v>191</v>
      </c>
      <c r="C27" s="71"/>
      <c r="D27" s="105" t="s">
        <v>88</v>
      </c>
      <c r="E27" s="106">
        <v>3</v>
      </c>
      <c r="F27" s="107">
        <v>6600</v>
      </c>
      <c r="G27" s="26">
        <f t="shared" si="3"/>
        <v>19800</v>
      </c>
      <c r="H27" s="19" t="s">
        <v>36</v>
      </c>
      <c r="I27" s="19" t="s">
        <v>37</v>
      </c>
    </row>
    <row r="28" spans="1:9" ht="66" customHeight="1" x14ac:dyDescent="0.25">
      <c r="A28" s="17">
        <v>20</v>
      </c>
      <c r="B28" s="104" t="s">
        <v>192</v>
      </c>
      <c r="C28" s="71"/>
      <c r="D28" s="105" t="s">
        <v>183</v>
      </c>
      <c r="E28" s="106">
        <v>1</v>
      </c>
      <c r="F28" s="107">
        <v>7800</v>
      </c>
      <c r="G28" s="26">
        <f t="shared" si="3"/>
        <v>7800</v>
      </c>
      <c r="H28" s="19" t="s">
        <v>36</v>
      </c>
      <c r="I28" s="19" t="s">
        <v>37</v>
      </c>
    </row>
    <row r="29" spans="1:9" ht="43.5" customHeight="1" x14ac:dyDescent="0.25">
      <c r="A29" s="17">
        <v>21</v>
      </c>
      <c r="B29" s="104" t="s">
        <v>177</v>
      </c>
      <c r="C29" s="71"/>
      <c r="D29" s="105" t="s">
        <v>180</v>
      </c>
      <c r="E29" s="106">
        <v>1</v>
      </c>
      <c r="F29" s="107">
        <v>53000</v>
      </c>
      <c r="G29" s="26">
        <f t="shared" si="3"/>
        <v>53000</v>
      </c>
      <c r="H29" s="19" t="s">
        <v>36</v>
      </c>
      <c r="I29" s="19" t="s">
        <v>37</v>
      </c>
    </row>
    <row r="30" spans="1:9" ht="43.5" customHeight="1" x14ac:dyDescent="0.25">
      <c r="A30" s="17">
        <v>22</v>
      </c>
      <c r="B30" s="104" t="s">
        <v>193</v>
      </c>
      <c r="C30" s="71"/>
      <c r="D30" s="105" t="s">
        <v>180</v>
      </c>
      <c r="E30" s="106">
        <v>1</v>
      </c>
      <c r="F30" s="107">
        <v>25000</v>
      </c>
      <c r="G30" s="26">
        <f t="shared" si="3"/>
        <v>25000</v>
      </c>
      <c r="H30" s="19" t="s">
        <v>36</v>
      </c>
      <c r="I30" s="19" t="s">
        <v>37</v>
      </c>
    </row>
    <row r="31" spans="1:9" ht="43.5" customHeight="1" x14ac:dyDescent="0.25">
      <c r="A31" s="17">
        <v>23</v>
      </c>
      <c r="B31" s="104" t="s">
        <v>194</v>
      </c>
      <c r="C31" s="71"/>
      <c r="D31" s="105" t="s">
        <v>184</v>
      </c>
      <c r="E31" s="106">
        <v>1</v>
      </c>
      <c r="F31" s="107">
        <v>25000</v>
      </c>
      <c r="G31" s="26">
        <f t="shared" si="3"/>
        <v>25000</v>
      </c>
      <c r="H31" s="19" t="s">
        <v>36</v>
      </c>
      <c r="I31" s="19" t="s">
        <v>37</v>
      </c>
    </row>
    <row r="32" spans="1:9" ht="43.5" customHeight="1" x14ac:dyDescent="0.25">
      <c r="A32" s="17">
        <v>24</v>
      </c>
      <c r="B32" s="104" t="s">
        <v>195</v>
      </c>
      <c r="C32" s="71"/>
      <c r="D32" s="105" t="s">
        <v>88</v>
      </c>
      <c r="E32" s="106">
        <v>1</v>
      </c>
      <c r="F32" s="107">
        <v>45000</v>
      </c>
      <c r="G32" s="26">
        <f t="shared" si="3"/>
        <v>45000</v>
      </c>
      <c r="H32" s="19" t="s">
        <v>36</v>
      </c>
      <c r="I32" s="19" t="s">
        <v>37</v>
      </c>
    </row>
    <row r="33" spans="1:9" ht="43.5" customHeight="1" x14ac:dyDescent="0.25">
      <c r="A33" s="17">
        <v>25</v>
      </c>
      <c r="B33" s="104" t="s">
        <v>196</v>
      </c>
      <c r="C33" s="71"/>
      <c r="D33" s="105" t="s">
        <v>184</v>
      </c>
      <c r="E33" s="106">
        <v>1</v>
      </c>
      <c r="F33" s="107">
        <v>45000</v>
      </c>
      <c r="G33" s="26">
        <f t="shared" si="3"/>
        <v>45000</v>
      </c>
      <c r="H33" s="19" t="s">
        <v>36</v>
      </c>
      <c r="I33" s="19" t="s">
        <v>37</v>
      </c>
    </row>
    <row r="34" spans="1:9" ht="43.5" customHeight="1" x14ac:dyDescent="0.25">
      <c r="A34" s="17">
        <v>26</v>
      </c>
      <c r="B34" s="104" t="s">
        <v>178</v>
      </c>
      <c r="C34" s="71"/>
      <c r="D34" s="105" t="s">
        <v>181</v>
      </c>
      <c r="E34" s="106">
        <v>30</v>
      </c>
      <c r="F34" s="107">
        <v>670</v>
      </c>
      <c r="G34" s="26">
        <f t="shared" si="3"/>
        <v>20100</v>
      </c>
      <c r="H34" s="19" t="s">
        <v>36</v>
      </c>
      <c r="I34" s="19" t="s">
        <v>37</v>
      </c>
    </row>
    <row r="35" spans="1:9" ht="43.5" customHeight="1" x14ac:dyDescent="0.25">
      <c r="A35" s="17">
        <v>27</v>
      </c>
      <c r="B35" s="104" t="s">
        <v>179</v>
      </c>
      <c r="C35" s="71"/>
      <c r="D35" s="105" t="s">
        <v>181</v>
      </c>
      <c r="E35" s="106">
        <v>30</v>
      </c>
      <c r="F35" s="107">
        <v>690</v>
      </c>
      <c r="G35" s="26">
        <f t="shared" si="3"/>
        <v>20700</v>
      </c>
      <c r="H35" s="19" t="s">
        <v>36</v>
      </c>
      <c r="I35" s="19" t="s">
        <v>37</v>
      </c>
    </row>
    <row r="36" spans="1:9" x14ac:dyDescent="0.25">
      <c r="A36" s="128" t="s">
        <v>141</v>
      </c>
      <c r="B36" s="129"/>
      <c r="C36" s="130"/>
      <c r="D36" s="61"/>
      <c r="E36" s="61"/>
      <c r="F36" s="61"/>
      <c r="G36" s="62">
        <f>G8+G9+G10+G12+G13+G14+G15+G16+G17+G19+G20+G21+G22+G23+G24+G25+G26+G27+G28+G29+G30+G31+G32+G33+G34+G35</f>
        <v>2279936.2000000002</v>
      </c>
      <c r="H36" s="61"/>
      <c r="I36" s="61"/>
    </row>
    <row r="38" spans="1:9" ht="15.75" x14ac:dyDescent="0.25">
      <c r="B38" s="103"/>
      <c r="C38" s="55"/>
      <c r="D38" s="55"/>
    </row>
    <row r="39" spans="1:9" ht="25.5" customHeight="1" x14ac:dyDescent="0.25">
      <c r="B39" s="103" t="s">
        <v>211</v>
      </c>
      <c r="C39" s="55"/>
      <c r="D39" s="55" t="s">
        <v>212</v>
      </c>
    </row>
    <row r="40" spans="1:9" ht="25.5" hidden="1" customHeight="1" x14ac:dyDescent="0.25">
      <c r="B40" s="103" t="s">
        <v>135</v>
      </c>
      <c r="C40" s="55"/>
      <c r="D40" s="55" t="s">
        <v>159</v>
      </c>
    </row>
    <row r="41" spans="1:9" ht="38.25" customHeight="1" x14ac:dyDescent="0.25">
      <c r="B41" s="103" t="s">
        <v>137</v>
      </c>
      <c r="C41" s="55"/>
      <c r="D41" s="55" t="s">
        <v>158</v>
      </c>
    </row>
    <row r="42" spans="1:9" ht="22.5" customHeight="1" x14ac:dyDescent="0.25">
      <c r="B42" s="103" t="s">
        <v>139</v>
      </c>
      <c r="C42" s="57"/>
      <c r="D42" s="103" t="s">
        <v>157</v>
      </c>
    </row>
    <row r="43" spans="1:9" ht="15.75" x14ac:dyDescent="0.25">
      <c r="B43" s="103"/>
      <c r="D43" s="55"/>
    </row>
  </sheetData>
  <mergeCells count="5">
    <mergeCell ref="F1:I3"/>
    <mergeCell ref="H4:I4"/>
    <mergeCell ref="A7:I7"/>
    <mergeCell ref="A36:C36"/>
    <mergeCell ref="A18:I18"/>
  </mergeCells>
  <pageMargins left="0.25" right="0.25" top="0.75" bottom="0.75" header="0.3" footer="0.3"/>
  <pageSetup paperSize="9" scale="6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tabSelected="1" view="pageBreakPreview" topLeftCell="A5" zoomScale="80" zoomScaleNormal="70" zoomScaleSheetLayoutView="80" workbookViewId="0">
      <selection activeCell="C8" sqref="C8"/>
    </sheetView>
  </sheetViews>
  <sheetFormatPr defaultRowHeight="15" x14ac:dyDescent="0.25"/>
  <cols>
    <col min="2" max="2" width="41.28515625" style="80" customWidth="1"/>
    <col min="3" max="3" width="67.7109375" customWidth="1"/>
    <col min="4" max="4" width="18" customWidth="1"/>
    <col min="5" max="5" width="16.5703125" customWidth="1"/>
    <col min="6" max="6" width="16" customWidth="1"/>
    <col min="7" max="7" width="19.5703125" customWidth="1"/>
    <col min="8" max="8" width="11.85546875" customWidth="1"/>
    <col min="9" max="9" width="21.28515625" customWidth="1"/>
  </cols>
  <sheetData>
    <row r="1" spans="1:10" ht="15" customHeight="1" x14ac:dyDescent="0.25">
      <c r="D1" s="53"/>
      <c r="E1" s="53"/>
      <c r="F1" s="126" t="s">
        <v>169</v>
      </c>
      <c r="G1" s="126"/>
      <c r="H1" s="126"/>
      <c r="I1" s="126"/>
    </row>
    <row r="2" spans="1:10" ht="15" customHeight="1" x14ac:dyDescent="0.25">
      <c r="C2" s="53"/>
      <c r="D2" s="53"/>
      <c r="E2" s="53"/>
      <c r="F2" s="126"/>
      <c r="G2" s="126"/>
      <c r="H2" s="126"/>
      <c r="I2" s="126"/>
    </row>
    <row r="3" spans="1:10" x14ac:dyDescent="0.25">
      <c r="C3" s="53"/>
      <c r="D3" s="53"/>
      <c r="E3" s="53"/>
      <c r="F3" s="126"/>
      <c r="G3" s="126"/>
      <c r="H3" s="126"/>
      <c r="I3" s="126"/>
    </row>
    <row r="4" spans="1:10" ht="19.5" customHeight="1" x14ac:dyDescent="0.25">
      <c r="C4" s="109"/>
      <c r="E4" s="53"/>
      <c r="F4" s="53"/>
      <c r="H4" s="126" t="s">
        <v>170</v>
      </c>
      <c r="I4" s="126"/>
    </row>
    <row r="6" spans="1:10" ht="25.5" x14ac:dyDescent="0.25">
      <c r="A6" s="110" t="s">
        <v>26</v>
      </c>
      <c r="B6" s="121" t="s">
        <v>1</v>
      </c>
      <c r="C6" s="15" t="s">
        <v>27</v>
      </c>
      <c r="D6" s="14" t="s">
        <v>28</v>
      </c>
      <c r="E6" s="14" t="s">
        <v>29</v>
      </c>
      <c r="F6" s="16" t="s">
        <v>30</v>
      </c>
      <c r="G6" s="16" t="s">
        <v>31</v>
      </c>
      <c r="H6" s="110" t="s">
        <v>32</v>
      </c>
      <c r="I6" s="110" t="s">
        <v>33</v>
      </c>
    </row>
    <row r="7" spans="1:10" s="118" customFormat="1" ht="141" customHeight="1" x14ac:dyDescent="0.25">
      <c r="A7" s="111">
        <v>1</v>
      </c>
      <c r="B7" s="120" t="s">
        <v>228</v>
      </c>
      <c r="C7" s="112" t="s">
        <v>226</v>
      </c>
      <c r="D7" s="113" t="s">
        <v>227</v>
      </c>
      <c r="E7" s="114">
        <v>1</v>
      </c>
      <c r="F7" s="115">
        <v>1203581.1200000001</v>
      </c>
      <c r="G7" s="116">
        <f>E7*F7</f>
        <v>1203581.1200000001</v>
      </c>
      <c r="H7" s="117" t="s">
        <v>36</v>
      </c>
      <c r="I7" s="117" t="s">
        <v>37</v>
      </c>
      <c r="J7" s="118" t="s">
        <v>225</v>
      </c>
    </row>
    <row r="8" spans="1:10" s="118" customFormat="1" ht="116.25" customHeight="1" x14ac:dyDescent="0.25">
      <c r="A8" s="111">
        <v>2</v>
      </c>
      <c r="B8" s="120" t="s">
        <v>229</v>
      </c>
      <c r="C8" s="123" t="s">
        <v>230</v>
      </c>
      <c r="D8" s="113" t="s">
        <v>227</v>
      </c>
      <c r="E8" s="114">
        <v>1</v>
      </c>
      <c r="F8" s="115">
        <v>437100</v>
      </c>
      <c r="G8" s="116">
        <f>E8*F8</f>
        <v>437100</v>
      </c>
      <c r="H8" s="117" t="s">
        <v>36</v>
      </c>
      <c r="I8" s="117" t="s">
        <v>37</v>
      </c>
      <c r="J8" s="118" t="s">
        <v>225</v>
      </c>
    </row>
    <row r="9" spans="1:10" ht="27.75" customHeight="1" x14ac:dyDescent="0.25">
      <c r="A9" s="128" t="s">
        <v>141</v>
      </c>
      <c r="B9" s="129"/>
      <c r="C9" s="130"/>
      <c r="D9" s="61"/>
      <c r="E9" s="61"/>
      <c r="F9" s="61"/>
      <c r="G9" s="119">
        <f>SUM(G7:G8)</f>
        <v>1640681.12</v>
      </c>
      <c r="H9" s="61"/>
      <c r="I9" s="61"/>
    </row>
    <row r="11" spans="1:10" ht="15.75" x14ac:dyDescent="0.25">
      <c r="B11" s="122"/>
      <c r="C11" s="55"/>
      <c r="D11" s="55"/>
    </row>
    <row r="12" spans="1:10" ht="25.5" hidden="1" customHeight="1" x14ac:dyDescent="0.25">
      <c r="B12" s="122" t="s">
        <v>211</v>
      </c>
      <c r="C12" s="55"/>
      <c r="D12" s="55" t="s">
        <v>212</v>
      </c>
    </row>
    <row r="13" spans="1:10" ht="25.5" hidden="1" customHeight="1" x14ac:dyDescent="0.25">
      <c r="B13" s="122" t="s">
        <v>135</v>
      </c>
      <c r="C13" s="55"/>
      <c r="D13" s="55" t="s">
        <v>159</v>
      </c>
    </row>
    <row r="14" spans="1:10" ht="38.25" customHeight="1" x14ac:dyDescent="0.25">
      <c r="B14" s="122" t="s">
        <v>137</v>
      </c>
      <c r="C14" s="55"/>
      <c r="D14" s="55" t="s">
        <v>158</v>
      </c>
    </row>
    <row r="15" spans="1:10" ht="22.5" hidden="1" customHeight="1" x14ac:dyDescent="0.25">
      <c r="B15" s="122" t="s">
        <v>139</v>
      </c>
      <c r="C15" s="57"/>
      <c r="D15" s="108" t="s">
        <v>157</v>
      </c>
    </row>
    <row r="16" spans="1:10" ht="15.75" x14ac:dyDescent="0.25">
      <c r="B16" s="122"/>
      <c r="D16" s="55"/>
    </row>
  </sheetData>
  <mergeCells count="3">
    <mergeCell ref="F1:I3"/>
    <mergeCell ref="H4:I4"/>
    <mergeCell ref="A9:C9"/>
  </mergeCells>
  <pageMargins left="0.25" right="0.25" top="0.75" bottom="0.75" header="0.3" footer="0.3"/>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view="pageBreakPreview" zoomScale="60" zoomScaleNormal="100" workbookViewId="0">
      <selection activeCell="D15" sqref="D15"/>
    </sheetView>
  </sheetViews>
  <sheetFormatPr defaultRowHeight="15" x14ac:dyDescent="0.25"/>
  <cols>
    <col min="2" max="2" width="18.7109375" customWidth="1"/>
    <col min="3" max="3" width="36.28515625" customWidth="1"/>
    <col min="4" max="4" width="10.85546875" customWidth="1"/>
    <col min="6" max="6" width="14.5703125" customWidth="1"/>
  </cols>
  <sheetData>
    <row r="1" spans="1:6" ht="14.25" customHeight="1" x14ac:dyDescent="0.25">
      <c r="C1" s="8" t="s">
        <v>8</v>
      </c>
    </row>
    <row r="2" spans="1:6" ht="30" customHeight="1" x14ac:dyDescent="0.25">
      <c r="A2" s="2" t="s">
        <v>0</v>
      </c>
      <c r="B2" s="2" t="s">
        <v>1</v>
      </c>
      <c r="C2" s="2" t="s">
        <v>14</v>
      </c>
      <c r="D2" s="5" t="s">
        <v>13</v>
      </c>
      <c r="E2" s="5" t="s">
        <v>15</v>
      </c>
      <c r="F2" s="5" t="s">
        <v>4</v>
      </c>
    </row>
    <row r="3" spans="1:6" ht="47.25" customHeight="1" x14ac:dyDescent="0.25">
      <c r="A3" s="4">
        <v>1</v>
      </c>
      <c r="B3" s="4" t="s">
        <v>11</v>
      </c>
      <c r="C3" s="4" t="s">
        <v>12</v>
      </c>
      <c r="D3" s="10">
        <v>3</v>
      </c>
      <c r="E3" s="10">
        <v>10500</v>
      </c>
      <c r="F3" s="10">
        <f>D3*E3</f>
        <v>31500</v>
      </c>
    </row>
    <row r="4" spans="1:6" ht="14.25" customHeight="1" x14ac:dyDescent="0.25">
      <c r="A4" s="1"/>
      <c r="B4" s="1"/>
      <c r="C4" s="7" t="s">
        <v>7</v>
      </c>
      <c r="D4" s="4"/>
      <c r="E4" s="4"/>
      <c r="F4" s="6">
        <f>SUM(F3:F3)</f>
        <v>31500</v>
      </c>
    </row>
    <row r="6" spans="1:6" ht="14.25" customHeight="1" x14ac:dyDescent="0.25">
      <c r="B6" s="9" t="s">
        <v>16</v>
      </c>
      <c r="D6" s="125" t="s">
        <v>17</v>
      </c>
      <c r="E6" s="125"/>
      <c r="F6" s="125"/>
    </row>
  </sheetData>
  <mergeCells count="1">
    <mergeCell ref="D6:F6"/>
  </mergeCells>
  <pageMargins left="0.7" right="0.7" top="0.75" bottom="0.75" header="0.3" footer="0.3"/>
  <pageSetup paperSize="9"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BreakPreview" topLeftCell="A19" zoomScale="60" zoomScaleNormal="100" workbookViewId="0">
      <selection activeCell="K26" sqref="K26"/>
    </sheetView>
  </sheetViews>
  <sheetFormatPr defaultRowHeight="15" x14ac:dyDescent="0.25"/>
  <cols>
    <col min="2" max="2" width="22.140625" customWidth="1"/>
    <col min="3" max="3" width="129.5703125" customWidth="1"/>
    <col min="5" max="5" width="12.85546875" customWidth="1"/>
    <col min="6" max="6" width="14.5703125" customWidth="1"/>
  </cols>
  <sheetData>
    <row r="1" spans="1:6" x14ac:dyDescent="0.25">
      <c r="C1" s="126" t="s">
        <v>148</v>
      </c>
      <c r="D1" s="126"/>
      <c r="E1" s="126"/>
      <c r="F1" s="126"/>
    </row>
    <row r="2" spans="1:6" ht="15" customHeight="1" x14ac:dyDescent="0.25">
      <c r="C2" s="126"/>
      <c r="D2" s="126"/>
      <c r="E2" s="126"/>
      <c r="F2" s="126"/>
    </row>
    <row r="3" spans="1:6" x14ac:dyDescent="0.25">
      <c r="C3" s="126"/>
      <c r="D3" s="126"/>
      <c r="E3" s="126"/>
      <c r="F3" s="126"/>
    </row>
    <row r="4" spans="1:6" ht="19.5" customHeight="1" x14ac:dyDescent="0.25">
      <c r="C4" s="12"/>
      <c r="D4" s="126" t="s">
        <v>24</v>
      </c>
      <c r="E4" s="126"/>
      <c r="F4" s="126"/>
    </row>
    <row r="5" spans="1:6" x14ac:dyDescent="0.25">
      <c r="D5" s="127"/>
      <c r="E5" s="127"/>
      <c r="F5" s="127"/>
    </row>
    <row r="6" spans="1:6" ht="14.25" customHeight="1" x14ac:dyDescent="0.25">
      <c r="C6" s="67" t="s">
        <v>8</v>
      </c>
      <c r="D6" s="11"/>
    </row>
    <row r="7" spans="1:6" ht="14.25" customHeight="1" x14ac:dyDescent="0.25">
      <c r="A7" s="2" t="s">
        <v>0</v>
      </c>
      <c r="B7" s="2" t="s">
        <v>1</v>
      </c>
      <c r="C7" s="2"/>
      <c r="D7" s="5" t="s">
        <v>2</v>
      </c>
      <c r="E7" s="5" t="s">
        <v>3</v>
      </c>
      <c r="F7" s="5" t="s">
        <v>4</v>
      </c>
    </row>
    <row r="8" spans="1:6" ht="80.25" customHeight="1" x14ac:dyDescent="0.25">
      <c r="A8" s="4">
        <v>1</v>
      </c>
      <c r="B8" s="4" t="s">
        <v>21</v>
      </c>
      <c r="C8" s="4" t="s">
        <v>22</v>
      </c>
      <c r="D8" s="10">
        <f>6+20+35+40+4+6</f>
        <v>111</v>
      </c>
      <c r="E8" s="58">
        <v>7000</v>
      </c>
      <c r="F8" s="58">
        <f>D8*E8</f>
        <v>777000</v>
      </c>
    </row>
    <row r="9" spans="1:6" ht="66.75" customHeight="1" x14ac:dyDescent="0.25">
      <c r="A9" s="4">
        <v>2</v>
      </c>
      <c r="B9" s="4" t="s">
        <v>20</v>
      </c>
      <c r="C9" s="4" t="s">
        <v>23</v>
      </c>
      <c r="D9" s="10">
        <f>3+4+4</f>
        <v>11</v>
      </c>
      <c r="E9" s="58">
        <v>17000</v>
      </c>
      <c r="F9" s="58">
        <f t="shared" ref="F9:F28" si="0">D9*E9</f>
        <v>187000</v>
      </c>
    </row>
    <row r="10" spans="1:6" ht="42.75" customHeight="1" x14ac:dyDescent="0.25">
      <c r="A10" s="4">
        <v>3</v>
      </c>
      <c r="B10" s="42" t="s">
        <v>108</v>
      </c>
      <c r="C10" s="42" t="s">
        <v>120</v>
      </c>
      <c r="D10" s="43">
        <v>3</v>
      </c>
      <c r="E10" s="59">
        <v>57000</v>
      </c>
      <c r="F10" s="58">
        <f t="shared" si="0"/>
        <v>171000</v>
      </c>
    </row>
    <row r="11" spans="1:6" ht="51.75" customHeight="1" x14ac:dyDescent="0.25">
      <c r="A11" s="4">
        <v>4</v>
      </c>
      <c r="B11" s="42" t="s">
        <v>109</v>
      </c>
      <c r="C11" s="42" t="s">
        <v>121</v>
      </c>
      <c r="D11" s="43">
        <v>2</v>
      </c>
      <c r="E11" s="59">
        <v>120000</v>
      </c>
      <c r="F11" s="58">
        <f t="shared" si="0"/>
        <v>240000</v>
      </c>
    </row>
    <row r="12" spans="1:6" ht="42.75" customHeight="1" x14ac:dyDescent="0.25">
      <c r="A12" s="4">
        <v>5</v>
      </c>
      <c r="B12" s="42" t="s">
        <v>110</v>
      </c>
      <c r="C12" s="42" t="s">
        <v>122</v>
      </c>
      <c r="D12" s="43">
        <v>6</v>
      </c>
      <c r="E12" s="59">
        <v>10000</v>
      </c>
      <c r="F12" s="58">
        <f t="shared" si="0"/>
        <v>60000</v>
      </c>
    </row>
    <row r="13" spans="1:6" ht="48.75" customHeight="1" x14ac:dyDescent="0.25">
      <c r="A13" s="4">
        <v>6</v>
      </c>
      <c r="B13" s="42" t="s">
        <v>111</v>
      </c>
      <c r="C13" s="42" t="s">
        <v>123</v>
      </c>
      <c r="D13" s="43">
        <v>5</v>
      </c>
      <c r="E13" s="59">
        <v>2500</v>
      </c>
      <c r="F13" s="58">
        <f t="shared" si="0"/>
        <v>12500</v>
      </c>
    </row>
    <row r="14" spans="1:6" ht="52.5" customHeight="1" x14ac:dyDescent="0.25">
      <c r="A14" s="4">
        <v>7</v>
      </c>
      <c r="B14" s="42" t="s">
        <v>112</v>
      </c>
      <c r="C14" s="42" t="s">
        <v>124</v>
      </c>
      <c r="D14" s="43">
        <v>4</v>
      </c>
      <c r="E14" s="59">
        <v>190000</v>
      </c>
      <c r="F14" s="58">
        <f t="shared" si="0"/>
        <v>760000</v>
      </c>
    </row>
    <row r="15" spans="1:6" ht="36.75" customHeight="1" x14ac:dyDescent="0.25">
      <c r="A15" s="4">
        <v>8</v>
      </c>
      <c r="B15" s="42" t="s">
        <v>113</v>
      </c>
      <c r="C15" s="42" t="s">
        <v>125</v>
      </c>
      <c r="D15" s="43">
        <v>3</v>
      </c>
      <c r="E15" s="59">
        <v>10000</v>
      </c>
      <c r="F15" s="58">
        <f t="shared" si="0"/>
        <v>30000</v>
      </c>
    </row>
    <row r="16" spans="1:6" ht="35.25" customHeight="1" x14ac:dyDescent="0.25">
      <c r="A16" s="4">
        <v>9</v>
      </c>
      <c r="B16" s="42" t="s">
        <v>114</v>
      </c>
      <c r="C16" s="42" t="s">
        <v>126</v>
      </c>
      <c r="D16" s="43">
        <v>3</v>
      </c>
      <c r="E16" s="59">
        <v>3000</v>
      </c>
      <c r="F16" s="58">
        <f t="shared" si="0"/>
        <v>9000</v>
      </c>
    </row>
    <row r="17" spans="1:6" ht="26.25" customHeight="1" x14ac:dyDescent="0.25">
      <c r="A17" s="4">
        <v>10</v>
      </c>
      <c r="B17" s="42" t="s">
        <v>115</v>
      </c>
      <c r="C17" s="42" t="s">
        <v>127</v>
      </c>
      <c r="D17" s="43">
        <v>5</v>
      </c>
      <c r="E17" s="59">
        <v>1000</v>
      </c>
      <c r="F17" s="58">
        <f t="shared" si="0"/>
        <v>5000</v>
      </c>
    </row>
    <row r="18" spans="1:6" ht="39" customHeight="1" x14ac:dyDescent="0.25">
      <c r="A18" s="4">
        <v>11</v>
      </c>
      <c r="B18" s="42" t="s">
        <v>116</v>
      </c>
      <c r="C18" s="42" t="s">
        <v>128</v>
      </c>
      <c r="D18" s="43">
        <v>3</v>
      </c>
      <c r="E18" s="59">
        <v>2000</v>
      </c>
      <c r="F18" s="58">
        <f t="shared" si="0"/>
        <v>6000</v>
      </c>
    </row>
    <row r="19" spans="1:6" ht="50.25" customHeight="1" x14ac:dyDescent="0.25">
      <c r="A19" s="4">
        <v>12</v>
      </c>
      <c r="B19" s="42" t="s">
        <v>117</v>
      </c>
      <c r="C19" s="42" t="s">
        <v>132</v>
      </c>
      <c r="D19" s="43">
        <v>12</v>
      </c>
      <c r="E19" s="59">
        <v>25000</v>
      </c>
      <c r="F19" s="58">
        <f t="shared" si="0"/>
        <v>300000</v>
      </c>
    </row>
    <row r="20" spans="1:6" ht="36" customHeight="1" x14ac:dyDescent="0.25">
      <c r="A20" s="4">
        <v>13</v>
      </c>
      <c r="B20" s="42" t="s">
        <v>118</v>
      </c>
      <c r="C20" s="42" t="s">
        <v>129</v>
      </c>
      <c r="D20" s="43">
        <v>200</v>
      </c>
      <c r="E20" s="59">
        <v>2000</v>
      </c>
      <c r="F20" s="58">
        <f t="shared" si="0"/>
        <v>400000</v>
      </c>
    </row>
    <row r="21" spans="1:6" ht="39" customHeight="1" x14ac:dyDescent="0.25">
      <c r="A21" s="4">
        <v>14</v>
      </c>
      <c r="B21" s="42" t="s">
        <v>130</v>
      </c>
      <c r="C21" s="42" t="s">
        <v>131</v>
      </c>
      <c r="D21" s="43">
        <v>100</v>
      </c>
      <c r="E21" s="59">
        <v>4000</v>
      </c>
      <c r="F21" s="58">
        <f t="shared" si="0"/>
        <v>400000</v>
      </c>
    </row>
    <row r="22" spans="1:6" ht="39.75" customHeight="1" x14ac:dyDescent="0.25">
      <c r="A22" s="4">
        <v>18</v>
      </c>
      <c r="B22" s="42" t="s">
        <v>142</v>
      </c>
      <c r="C22" s="42" t="s">
        <v>143</v>
      </c>
      <c r="D22" s="43">
        <v>2</v>
      </c>
      <c r="E22" s="59">
        <v>2000</v>
      </c>
      <c r="F22" s="59">
        <f t="shared" si="0"/>
        <v>4000</v>
      </c>
    </row>
    <row r="23" spans="1:6" ht="32.25" customHeight="1" x14ac:dyDescent="0.25">
      <c r="A23" s="4">
        <v>19</v>
      </c>
      <c r="B23" s="42" t="s">
        <v>144</v>
      </c>
      <c r="C23" s="42" t="s">
        <v>145</v>
      </c>
      <c r="D23" s="43">
        <v>3</v>
      </c>
      <c r="E23" s="59">
        <v>1300</v>
      </c>
      <c r="F23" s="59">
        <f t="shared" si="0"/>
        <v>3900</v>
      </c>
    </row>
    <row r="24" spans="1:6" ht="30.75" customHeight="1" x14ac:dyDescent="0.25">
      <c r="A24" s="4">
        <v>20</v>
      </c>
      <c r="B24" s="42" t="s">
        <v>147</v>
      </c>
      <c r="C24" s="42" t="s">
        <v>146</v>
      </c>
      <c r="D24" s="43">
        <v>2</v>
      </c>
      <c r="E24" s="59">
        <v>600</v>
      </c>
      <c r="F24" s="59">
        <f t="shared" si="0"/>
        <v>1200</v>
      </c>
    </row>
    <row r="25" spans="1:6" ht="43.5" customHeight="1" x14ac:dyDescent="0.25">
      <c r="A25" s="4">
        <v>22</v>
      </c>
      <c r="B25" s="4" t="s">
        <v>164</v>
      </c>
      <c r="C25" s="4" t="s">
        <v>165</v>
      </c>
      <c r="D25" s="10">
        <v>1</v>
      </c>
      <c r="E25" s="58">
        <v>57000</v>
      </c>
      <c r="F25" s="58">
        <f t="shared" si="0"/>
        <v>57000</v>
      </c>
    </row>
    <row r="26" spans="1:6" ht="66" customHeight="1" x14ac:dyDescent="0.25">
      <c r="A26" s="4">
        <v>23</v>
      </c>
      <c r="B26" s="4" t="s">
        <v>163</v>
      </c>
      <c r="C26" s="4" t="s">
        <v>166</v>
      </c>
      <c r="D26" s="10">
        <v>1</v>
      </c>
      <c r="E26" s="58">
        <v>36000</v>
      </c>
      <c r="F26" s="58">
        <f t="shared" si="0"/>
        <v>36000</v>
      </c>
    </row>
    <row r="27" spans="1:6" ht="66" customHeight="1" x14ac:dyDescent="0.25">
      <c r="A27" s="4">
        <v>24</v>
      </c>
      <c r="B27" s="4" t="s">
        <v>167</v>
      </c>
      <c r="C27" s="4" t="s">
        <v>168</v>
      </c>
      <c r="D27" s="10">
        <v>1</v>
      </c>
      <c r="E27" s="58">
        <v>16000</v>
      </c>
      <c r="F27" s="58">
        <f t="shared" si="0"/>
        <v>16000</v>
      </c>
    </row>
    <row r="28" spans="1:6" ht="66" customHeight="1" x14ac:dyDescent="0.25">
      <c r="A28" s="4">
        <v>25</v>
      </c>
      <c r="B28" s="4" t="s">
        <v>219</v>
      </c>
      <c r="C28" s="4" t="s">
        <v>220</v>
      </c>
      <c r="D28" s="10">
        <v>2</v>
      </c>
      <c r="E28" s="58">
        <v>370</v>
      </c>
      <c r="F28" s="58">
        <f t="shared" si="0"/>
        <v>740</v>
      </c>
    </row>
    <row r="29" spans="1:6" ht="14.25" customHeight="1" x14ac:dyDescent="0.25">
      <c r="A29" s="1"/>
      <c r="B29" s="1"/>
      <c r="C29" s="7" t="s">
        <v>7</v>
      </c>
      <c r="D29" s="4"/>
      <c r="E29" s="60"/>
      <c r="F29" s="6">
        <f>SUM(F8:F28)</f>
        <v>3476340</v>
      </c>
    </row>
    <row r="31" spans="1:6" ht="14.25" customHeight="1" x14ac:dyDescent="0.25">
      <c r="C31" s="9"/>
      <c r="D31" s="125"/>
      <c r="E31" s="125"/>
      <c r="F31" s="125"/>
    </row>
    <row r="33" spans="3:6" ht="20.25" customHeight="1" x14ac:dyDescent="0.25">
      <c r="C33" s="54" t="s">
        <v>134</v>
      </c>
      <c r="D33" s="55"/>
      <c r="E33" s="55" t="s">
        <v>133</v>
      </c>
    </row>
    <row r="34" spans="3:6" ht="30" customHeight="1" x14ac:dyDescent="0.25">
      <c r="C34" s="54" t="s">
        <v>135</v>
      </c>
      <c r="D34" s="55"/>
      <c r="E34" s="55" t="s">
        <v>136</v>
      </c>
    </row>
    <row r="35" spans="3:6" ht="30" customHeight="1" x14ac:dyDescent="0.25">
      <c r="C35" s="54" t="s">
        <v>9</v>
      </c>
      <c r="D35" s="55"/>
      <c r="E35" s="56" t="s">
        <v>10</v>
      </c>
    </row>
    <row r="36" spans="3:6" ht="30" customHeight="1" x14ac:dyDescent="0.25">
      <c r="C36" s="54" t="s">
        <v>137</v>
      </c>
      <c r="D36" s="55"/>
      <c r="E36" s="55" t="s">
        <v>138</v>
      </c>
    </row>
    <row r="37" spans="3:6" ht="30" customHeight="1" x14ac:dyDescent="0.25">
      <c r="C37" s="54" t="s">
        <v>139</v>
      </c>
      <c r="D37" s="57"/>
      <c r="E37" s="124" t="s">
        <v>140</v>
      </c>
      <c r="F37" s="124"/>
    </row>
  </sheetData>
  <mergeCells count="5">
    <mergeCell ref="C1:F3"/>
    <mergeCell ref="D4:F4"/>
    <mergeCell ref="D31:F31"/>
    <mergeCell ref="D5:F5"/>
    <mergeCell ref="E37:F37"/>
  </mergeCells>
  <pageMargins left="0.70866141732283472" right="0.70866141732283472" top="0.74803149606299213" bottom="0.74803149606299213" header="0.31496062992125984" footer="0.31496062992125984"/>
  <pageSetup paperSize="9" scale="65" orientation="landscape" r:id="rId1"/>
  <rowBreaks count="1" manualBreakCount="1">
    <brk id="18"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view="pageBreakPreview" topLeftCell="A49" zoomScale="90" zoomScaleNormal="70" zoomScaleSheetLayoutView="90" workbookViewId="0">
      <selection activeCell="A51" sqref="A51:XFD53"/>
    </sheetView>
  </sheetViews>
  <sheetFormatPr defaultRowHeight="15" x14ac:dyDescent="0.25"/>
  <cols>
    <col min="2" max="2" width="41.28515625" customWidth="1"/>
    <col min="3" max="3" width="58.7109375" customWidth="1"/>
    <col min="4" max="4" width="15.7109375" customWidth="1"/>
    <col min="5" max="5" width="16.5703125" customWidth="1"/>
    <col min="6" max="6" width="16" customWidth="1"/>
    <col min="7" max="7" width="16.5703125" customWidth="1"/>
    <col min="8" max="8" width="11.85546875" customWidth="1"/>
    <col min="9" max="9" width="19.7109375" customWidth="1"/>
  </cols>
  <sheetData>
    <row r="1" spans="1:9" ht="15" customHeight="1" x14ac:dyDescent="0.25">
      <c r="D1" s="53"/>
      <c r="E1" s="53"/>
      <c r="F1" s="126" t="s">
        <v>25</v>
      </c>
      <c r="G1" s="126"/>
      <c r="H1" s="126"/>
      <c r="I1" s="126"/>
    </row>
    <row r="2" spans="1:9" ht="15" customHeight="1" x14ac:dyDescent="0.25">
      <c r="C2" s="53"/>
      <c r="D2" s="53"/>
      <c r="E2" s="53"/>
      <c r="F2" s="126"/>
      <c r="G2" s="126"/>
      <c r="H2" s="126"/>
      <c r="I2" s="126"/>
    </row>
    <row r="3" spans="1:9" x14ac:dyDescent="0.25">
      <c r="C3" s="53"/>
      <c r="D3" s="53"/>
      <c r="E3" s="53"/>
      <c r="F3" s="126"/>
      <c r="G3" s="126"/>
      <c r="H3" s="126"/>
      <c r="I3" s="126"/>
    </row>
    <row r="4" spans="1:9" ht="19.5" customHeight="1" x14ac:dyDescent="0.25">
      <c r="C4" s="44"/>
      <c r="E4" s="53"/>
      <c r="F4" s="53"/>
      <c r="H4" s="138" t="s">
        <v>24</v>
      </c>
      <c r="I4" s="138"/>
    </row>
    <row r="6" spans="1:9" ht="25.5" x14ac:dyDescent="0.25">
      <c r="A6" s="13" t="s">
        <v>26</v>
      </c>
      <c r="B6" s="14" t="s">
        <v>1</v>
      </c>
      <c r="C6" s="15" t="s">
        <v>27</v>
      </c>
      <c r="D6" s="14" t="s">
        <v>28</v>
      </c>
      <c r="E6" s="14" t="s">
        <v>29</v>
      </c>
      <c r="F6" s="16" t="s">
        <v>30</v>
      </c>
      <c r="G6" s="16" t="s">
        <v>31</v>
      </c>
      <c r="H6" s="13" t="s">
        <v>32</v>
      </c>
      <c r="I6" s="13" t="s">
        <v>33</v>
      </c>
    </row>
    <row r="7" spans="1:9" ht="149.25" customHeight="1" x14ac:dyDescent="0.25">
      <c r="A7" s="17">
        <v>1</v>
      </c>
      <c r="B7" s="18" t="s">
        <v>84</v>
      </c>
      <c r="C7" s="17" t="s">
        <v>85</v>
      </c>
      <c r="D7" s="19" t="s">
        <v>55</v>
      </c>
      <c r="E7" s="20">
        <v>10</v>
      </c>
      <c r="F7" s="21">
        <v>8500</v>
      </c>
      <c r="G7" s="22">
        <f>F7*E7</f>
        <v>85000</v>
      </c>
      <c r="H7" s="23" t="s">
        <v>36</v>
      </c>
      <c r="I7" s="23" t="s">
        <v>37</v>
      </c>
    </row>
    <row r="8" spans="1:9" x14ac:dyDescent="0.25">
      <c r="A8" s="136" t="s">
        <v>38</v>
      </c>
      <c r="B8" s="136"/>
      <c r="C8" s="136"/>
      <c r="D8" s="136"/>
      <c r="E8" s="136"/>
      <c r="F8" s="136"/>
      <c r="G8" s="136"/>
      <c r="H8" s="136"/>
      <c r="I8" s="136"/>
    </row>
    <row r="9" spans="1:9" ht="58.5" customHeight="1" x14ac:dyDescent="0.25">
      <c r="A9" s="24">
        <v>2</v>
      </c>
      <c r="B9" s="24" t="s">
        <v>105</v>
      </c>
      <c r="C9" s="24" t="s">
        <v>39</v>
      </c>
      <c r="D9" s="17" t="s">
        <v>88</v>
      </c>
      <c r="E9" s="24">
        <v>50</v>
      </c>
      <c r="F9" s="25">
        <v>945</v>
      </c>
      <c r="G9" s="25">
        <f>F9*E9</f>
        <v>47250</v>
      </c>
      <c r="H9" s="23" t="s">
        <v>36</v>
      </c>
      <c r="I9" s="23" t="s">
        <v>37</v>
      </c>
    </row>
    <row r="10" spans="1:9" ht="51" x14ac:dyDescent="0.25">
      <c r="A10" s="17">
        <v>3</v>
      </c>
      <c r="B10" s="17" t="s">
        <v>106</v>
      </c>
      <c r="C10" s="17" t="s">
        <v>102</v>
      </c>
      <c r="D10" s="17" t="s">
        <v>88</v>
      </c>
      <c r="E10" s="17">
        <v>50</v>
      </c>
      <c r="F10" s="26">
        <v>945</v>
      </c>
      <c r="G10" s="25">
        <f t="shared" ref="G10:G12" si="0">F10*E10</f>
        <v>47250</v>
      </c>
      <c r="H10" s="27" t="s">
        <v>36</v>
      </c>
      <c r="I10" s="27" t="s">
        <v>37</v>
      </c>
    </row>
    <row r="11" spans="1:9" ht="51" x14ac:dyDescent="0.25">
      <c r="A11" s="28">
        <v>4</v>
      </c>
      <c r="B11" s="28" t="s">
        <v>107</v>
      </c>
      <c r="C11" s="28" t="s">
        <v>103</v>
      </c>
      <c r="D11" s="28" t="s">
        <v>88</v>
      </c>
      <c r="E11" s="28">
        <v>50</v>
      </c>
      <c r="F11" s="29">
        <v>2960</v>
      </c>
      <c r="G11" s="25">
        <f t="shared" si="0"/>
        <v>148000</v>
      </c>
      <c r="H11" s="27" t="s">
        <v>36</v>
      </c>
      <c r="I11" s="27" t="s">
        <v>37</v>
      </c>
    </row>
    <row r="12" spans="1:9" ht="72" customHeight="1" x14ac:dyDescent="0.25">
      <c r="A12" s="28">
        <v>5</v>
      </c>
      <c r="B12" s="28" t="s">
        <v>40</v>
      </c>
      <c r="C12" s="28" t="s">
        <v>41</v>
      </c>
      <c r="D12" s="28" t="s">
        <v>42</v>
      </c>
      <c r="E12" s="28">
        <v>10</v>
      </c>
      <c r="F12" s="29">
        <v>2000</v>
      </c>
      <c r="G12" s="29">
        <f t="shared" si="0"/>
        <v>20000</v>
      </c>
      <c r="H12" s="27" t="s">
        <v>36</v>
      </c>
      <c r="I12" s="27" t="s">
        <v>37</v>
      </c>
    </row>
    <row r="13" spans="1:9" x14ac:dyDescent="0.25">
      <c r="A13" s="137" t="s">
        <v>43</v>
      </c>
      <c r="B13" s="137"/>
      <c r="C13" s="137"/>
      <c r="D13" s="137"/>
      <c r="E13" s="137"/>
      <c r="F13" s="137"/>
      <c r="G13" s="137"/>
      <c r="H13" s="137"/>
      <c r="I13" s="137"/>
    </row>
    <row r="14" spans="1:9" x14ac:dyDescent="0.25">
      <c r="A14" s="137" t="s">
        <v>34</v>
      </c>
      <c r="B14" s="137"/>
      <c r="C14" s="137"/>
      <c r="D14" s="137"/>
      <c r="E14" s="137"/>
      <c r="F14" s="137"/>
      <c r="G14" s="137"/>
      <c r="H14" s="137"/>
      <c r="I14" s="137"/>
    </row>
    <row r="15" spans="1:9" x14ac:dyDescent="0.25">
      <c r="A15" s="131" t="s">
        <v>44</v>
      </c>
      <c r="B15" s="131"/>
      <c r="C15" s="131"/>
      <c r="D15" s="131"/>
      <c r="E15" s="131"/>
      <c r="F15" s="30"/>
      <c r="G15" s="31"/>
      <c r="H15" s="32"/>
      <c r="I15" s="32"/>
    </row>
    <row r="16" spans="1:9" ht="28.5" customHeight="1" x14ac:dyDescent="0.25">
      <c r="A16" s="33">
        <v>6</v>
      </c>
      <c r="B16" s="30" t="s">
        <v>45</v>
      </c>
      <c r="C16" s="30"/>
      <c r="D16" s="32" t="s">
        <v>35</v>
      </c>
      <c r="E16" s="33">
        <v>2</v>
      </c>
      <c r="F16" s="34">
        <v>122500</v>
      </c>
      <c r="G16" s="35">
        <f>F16*E16</f>
        <v>245000</v>
      </c>
      <c r="H16" s="32" t="s">
        <v>36</v>
      </c>
      <c r="I16" s="32" t="s">
        <v>37</v>
      </c>
    </row>
    <row r="17" spans="1:9" x14ac:dyDescent="0.25">
      <c r="A17" s="131" t="s">
        <v>46</v>
      </c>
      <c r="B17" s="131"/>
      <c r="C17" s="131"/>
      <c r="D17" s="131"/>
      <c r="E17" s="131"/>
      <c r="F17" s="30"/>
      <c r="G17" s="35"/>
      <c r="H17" s="32"/>
      <c r="I17" s="32"/>
    </row>
    <row r="18" spans="1:9" x14ac:dyDescent="0.25">
      <c r="A18" s="135" t="s">
        <v>47</v>
      </c>
      <c r="B18" s="135"/>
      <c r="C18" s="135"/>
      <c r="D18" s="135"/>
      <c r="E18" s="135"/>
      <c r="F18" s="36"/>
      <c r="G18" s="35"/>
      <c r="H18" s="32"/>
      <c r="I18" s="32"/>
    </row>
    <row r="19" spans="1:9" ht="32.25" customHeight="1" x14ac:dyDescent="0.25">
      <c r="A19" s="33">
        <v>7</v>
      </c>
      <c r="B19" s="30" t="s">
        <v>48</v>
      </c>
      <c r="C19" s="30"/>
      <c r="D19" s="32" t="s">
        <v>49</v>
      </c>
      <c r="E19" s="33">
        <v>6</v>
      </c>
      <c r="F19" s="34">
        <v>8000</v>
      </c>
      <c r="G19" s="35">
        <f t="shared" ref="G19:G42" si="1">F19*E19</f>
        <v>48000</v>
      </c>
      <c r="H19" s="32" t="s">
        <v>36</v>
      </c>
      <c r="I19" s="32" t="s">
        <v>37</v>
      </c>
    </row>
    <row r="20" spans="1:9" ht="28.5" customHeight="1" x14ac:dyDescent="0.25">
      <c r="A20" s="33">
        <v>8</v>
      </c>
      <c r="B20" s="30" t="s">
        <v>51</v>
      </c>
      <c r="C20" s="30"/>
      <c r="D20" s="32" t="s">
        <v>52</v>
      </c>
      <c r="E20" s="33">
        <v>1</v>
      </c>
      <c r="F20" s="34">
        <v>8000</v>
      </c>
      <c r="G20" s="35">
        <f t="shared" si="1"/>
        <v>8000</v>
      </c>
      <c r="H20" s="32" t="s">
        <v>36</v>
      </c>
      <c r="I20" s="32" t="s">
        <v>37</v>
      </c>
    </row>
    <row r="21" spans="1:9" x14ac:dyDescent="0.25">
      <c r="A21" s="131" t="s">
        <v>53</v>
      </c>
      <c r="B21" s="131"/>
      <c r="C21" s="131"/>
      <c r="D21" s="131"/>
      <c r="E21" s="131"/>
      <c r="F21" s="30"/>
      <c r="G21" s="35"/>
      <c r="H21" s="32"/>
      <c r="I21" s="32"/>
    </row>
    <row r="22" spans="1:9" ht="34.5" customHeight="1" x14ac:dyDescent="0.25">
      <c r="A22" s="33">
        <v>9</v>
      </c>
      <c r="B22" s="37" t="s">
        <v>54</v>
      </c>
      <c r="C22" s="37"/>
      <c r="D22" s="32" t="s">
        <v>50</v>
      </c>
      <c r="E22" s="33">
        <v>10</v>
      </c>
      <c r="F22" s="34">
        <v>60000</v>
      </c>
      <c r="G22" s="35">
        <f t="shared" si="1"/>
        <v>600000</v>
      </c>
      <c r="H22" s="32" t="s">
        <v>36</v>
      </c>
      <c r="I22" s="32" t="s">
        <v>37</v>
      </c>
    </row>
    <row r="23" spans="1:9" ht="34.5" customHeight="1" x14ac:dyDescent="0.25">
      <c r="A23" s="33">
        <v>11</v>
      </c>
      <c r="B23" s="37" t="s">
        <v>56</v>
      </c>
      <c r="C23" s="37"/>
      <c r="D23" s="32" t="s">
        <v>55</v>
      </c>
      <c r="E23" s="33">
        <v>1</v>
      </c>
      <c r="F23" s="34">
        <v>7000</v>
      </c>
      <c r="G23" s="35">
        <f t="shared" si="1"/>
        <v>7000</v>
      </c>
      <c r="H23" s="32" t="s">
        <v>36</v>
      </c>
      <c r="I23" s="32" t="s">
        <v>37</v>
      </c>
    </row>
    <row r="24" spans="1:9" x14ac:dyDescent="0.25">
      <c r="A24" s="131" t="s">
        <v>57</v>
      </c>
      <c r="B24" s="131"/>
      <c r="C24" s="131"/>
      <c r="D24" s="131"/>
      <c r="E24" s="131"/>
      <c r="F24" s="30"/>
      <c r="G24" s="35"/>
      <c r="H24" s="32"/>
      <c r="I24" s="32"/>
    </row>
    <row r="25" spans="1:9" ht="15.75" customHeight="1" x14ac:dyDescent="0.25">
      <c r="A25" s="33">
        <v>12</v>
      </c>
      <c r="B25" s="30" t="s">
        <v>58</v>
      </c>
      <c r="C25" s="30"/>
      <c r="D25" s="32" t="s">
        <v>59</v>
      </c>
      <c r="E25" s="33">
        <v>1</v>
      </c>
      <c r="F25" s="34">
        <v>200000</v>
      </c>
      <c r="G25" s="35">
        <f t="shared" si="1"/>
        <v>200000</v>
      </c>
      <c r="H25" s="32" t="s">
        <v>36</v>
      </c>
      <c r="I25" s="32" t="s">
        <v>37</v>
      </c>
    </row>
    <row r="26" spans="1:9" ht="27" customHeight="1" x14ac:dyDescent="0.25">
      <c r="A26" s="33">
        <v>13</v>
      </c>
      <c r="B26" s="30" t="s">
        <v>60</v>
      </c>
      <c r="C26" s="30"/>
      <c r="D26" s="32" t="s">
        <v>61</v>
      </c>
      <c r="E26" s="33">
        <v>1</v>
      </c>
      <c r="F26" s="34">
        <v>350000</v>
      </c>
      <c r="G26" s="35">
        <f t="shared" si="1"/>
        <v>350000</v>
      </c>
      <c r="H26" s="32" t="s">
        <v>36</v>
      </c>
      <c r="I26" s="32" t="s">
        <v>37</v>
      </c>
    </row>
    <row r="27" spans="1:9" x14ac:dyDescent="0.25">
      <c r="A27" s="131" t="s">
        <v>62</v>
      </c>
      <c r="B27" s="131"/>
      <c r="C27" s="131"/>
      <c r="D27" s="131"/>
      <c r="E27" s="131"/>
      <c r="F27" s="30"/>
      <c r="G27" s="35"/>
      <c r="H27" s="32"/>
      <c r="I27" s="32"/>
    </row>
    <row r="28" spans="1:9" x14ac:dyDescent="0.25">
      <c r="A28" s="131" t="s">
        <v>63</v>
      </c>
      <c r="B28" s="131"/>
      <c r="C28" s="131"/>
      <c r="D28" s="131"/>
      <c r="E28" s="131"/>
      <c r="F28" s="30"/>
      <c r="G28" s="35"/>
      <c r="H28" s="32"/>
      <c r="I28" s="32"/>
    </row>
    <row r="29" spans="1:9" ht="48" customHeight="1" x14ac:dyDescent="0.25">
      <c r="A29" s="33">
        <v>14</v>
      </c>
      <c r="B29" s="37" t="s">
        <v>64</v>
      </c>
      <c r="C29" s="37"/>
      <c r="D29" s="32" t="s">
        <v>35</v>
      </c>
      <c r="E29" s="33">
        <v>2</v>
      </c>
      <c r="F29" s="34">
        <v>10978</v>
      </c>
      <c r="G29" s="35">
        <f t="shared" si="1"/>
        <v>21956</v>
      </c>
      <c r="H29" s="32" t="s">
        <v>36</v>
      </c>
      <c r="I29" s="32" t="s">
        <v>37</v>
      </c>
    </row>
    <row r="30" spans="1:9" ht="48" customHeight="1" x14ac:dyDescent="0.25">
      <c r="A30" s="33">
        <v>15</v>
      </c>
      <c r="B30" s="37" t="s">
        <v>65</v>
      </c>
      <c r="C30" s="37"/>
      <c r="D30" s="32" t="s">
        <v>35</v>
      </c>
      <c r="E30" s="33">
        <v>2</v>
      </c>
      <c r="F30" s="34">
        <v>11175</v>
      </c>
      <c r="G30" s="35">
        <f t="shared" si="1"/>
        <v>22350</v>
      </c>
      <c r="H30" s="32" t="s">
        <v>36</v>
      </c>
      <c r="I30" s="32" t="s">
        <v>37</v>
      </c>
    </row>
    <row r="31" spans="1:9" x14ac:dyDescent="0.25">
      <c r="A31" s="131" t="s">
        <v>66</v>
      </c>
      <c r="B31" s="131"/>
      <c r="C31" s="131"/>
      <c r="D31" s="131"/>
      <c r="E31" s="131"/>
      <c r="F31" s="30"/>
      <c r="G31" s="35"/>
      <c r="H31" s="32"/>
      <c r="I31" s="32"/>
    </row>
    <row r="32" spans="1:9" ht="51.75" customHeight="1" x14ac:dyDescent="0.25">
      <c r="A32" s="33">
        <v>16</v>
      </c>
      <c r="B32" s="37" t="s">
        <v>67</v>
      </c>
      <c r="C32" s="37"/>
      <c r="D32" s="32" t="s">
        <v>35</v>
      </c>
      <c r="E32" s="33">
        <v>1</v>
      </c>
      <c r="F32" s="34">
        <v>9223</v>
      </c>
      <c r="G32" s="35">
        <f t="shared" si="1"/>
        <v>9223</v>
      </c>
      <c r="H32" s="32" t="s">
        <v>36</v>
      </c>
      <c r="I32" s="32" t="s">
        <v>37</v>
      </c>
    </row>
    <row r="33" spans="1:9" ht="51.75" customHeight="1" x14ac:dyDescent="0.25">
      <c r="A33" s="33">
        <v>17</v>
      </c>
      <c r="B33" s="37" t="s">
        <v>68</v>
      </c>
      <c r="C33" s="37"/>
      <c r="D33" s="32" t="s">
        <v>69</v>
      </c>
      <c r="E33" s="33">
        <v>2</v>
      </c>
      <c r="F33" s="34">
        <v>20000</v>
      </c>
      <c r="G33" s="35">
        <f t="shared" si="1"/>
        <v>40000</v>
      </c>
      <c r="H33" s="32" t="s">
        <v>36</v>
      </c>
      <c r="I33" s="32" t="s">
        <v>37</v>
      </c>
    </row>
    <row r="34" spans="1:9" ht="49.5" customHeight="1" x14ac:dyDescent="0.25">
      <c r="A34" s="33">
        <v>18</v>
      </c>
      <c r="B34" s="37" t="s">
        <v>70</v>
      </c>
      <c r="C34" s="37"/>
      <c r="D34" s="32" t="s">
        <v>35</v>
      </c>
      <c r="E34" s="33">
        <v>2</v>
      </c>
      <c r="F34" s="34">
        <v>6761</v>
      </c>
      <c r="G34" s="35">
        <f t="shared" si="1"/>
        <v>13522</v>
      </c>
      <c r="H34" s="32" t="s">
        <v>36</v>
      </c>
      <c r="I34" s="32" t="s">
        <v>37</v>
      </c>
    </row>
    <row r="35" spans="1:9" ht="49.5" customHeight="1" x14ac:dyDescent="0.25">
      <c r="A35" s="33">
        <v>19</v>
      </c>
      <c r="B35" s="37" t="s">
        <v>71</v>
      </c>
      <c r="C35" s="37"/>
      <c r="D35" s="32" t="s">
        <v>35</v>
      </c>
      <c r="E35" s="33">
        <v>1</v>
      </c>
      <c r="F35" s="34">
        <v>11201</v>
      </c>
      <c r="G35" s="35">
        <f t="shared" si="1"/>
        <v>11201</v>
      </c>
      <c r="H35" s="32" t="s">
        <v>36</v>
      </c>
      <c r="I35" s="32" t="s">
        <v>37</v>
      </c>
    </row>
    <row r="36" spans="1:9" ht="47.25" customHeight="1" x14ac:dyDescent="0.25">
      <c r="A36" s="33">
        <v>20</v>
      </c>
      <c r="B36" s="37" t="s">
        <v>72</v>
      </c>
      <c r="C36" s="37"/>
      <c r="D36" s="32" t="s">
        <v>35</v>
      </c>
      <c r="E36" s="33">
        <v>1</v>
      </c>
      <c r="F36" s="34">
        <v>8096</v>
      </c>
      <c r="G36" s="35">
        <f t="shared" si="1"/>
        <v>8096</v>
      </c>
      <c r="H36" s="32" t="s">
        <v>36</v>
      </c>
      <c r="I36" s="32" t="s">
        <v>37</v>
      </c>
    </row>
    <row r="37" spans="1:9" ht="69.75" customHeight="1" x14ac:dyDescent="0.25">
      <c r="A37" s="33">
        <v>21</v>
      </c>
      <c r="B37" s="37" t="s">
        <v>73</v>
      </c>
      <c r="C37" s="37"/>
      <c r="D37" s="32" t="s">
        <v>35</v>
      </c>
      <c r="E37" s="33">
        <v>2</v>
      </c>
      <c r="F37" s="34">
        <v>11142</v>
      </c>
      <c r="G37" s="35">
        <f t="shared" si="1"/>
        <v>22284</v>
      </c>
      <c r="H37" s="32" t="s">
        <v>36</v>
      </c>
      <c r="I37" s="32" t="s">
        <v>37</v>
      </c>
    </row>
    <row r="38" spans="1:9" x14ac:dyDescent="0.25">
      <c r="A38" s="131" t="s">
        <v>74</v>
      </c>
      <c r="B38" s="131"/>
      <c r="C38" s="131"/>
      <c r="D38" s="131"/>
      <c r="E38" s="131"/>
      <c r="F38" s="30"/>
      <c r="G38" s="35"/>
      <c r="H38" s="32"/>
      <c r="I38" s="32"/>
    </row>
    <row r="39" spans="1:9" x14ac:dyDescent="0.25">
      <c r="A39" s="131" t="s">
        <v>75</v>
      </c>
      <c r="B39" s="131"/>
      <c r="C39" s="131"/>
      <c r="D39" s="131"/>
      <c r="E39" s="131"/>
      <c r="F39" s="30"/>
      <c r="G39" s="35"/>
      <c r="H39" s="32"/>
      <c r="I39" s="32"/>
    </row>
    <row r="40" spans="1:9" ht="47.25" customHeight="1" x14ac:dyDescent="0.25">
      <c r="A40" s="33">
        <v>22</v>
      </c>
      <c r="B40" s="30" t="s">
        <v>86</v>
      </c>
      <c r="C40" s="30"/>
      <c r="D40" s="32" t="s">
        <v>76</v>
      </c>
      <c r="E40" s="33">
        <v>1</v>
      </c>
      <c r="F40" s="34">
        <v>15000</v>
      </c>
      <c r="G40" s="35">
        <f t="shared" si="1"/>
        <v>15000</v>
      </c>
      <c r="H40" s="32" t="s">
        <v>36</v>
      </c>
      <c r="I40" s="32" t="s">
        <v>37</v>
      </c>
    </row>
    <row r="41" spans="1:9" x14ac:dyDescent="0.25">
      <c r="A41" s="131" t="s">
        <v>77</v>
      </c>
      <c r="B41" s="131"/>
      <c r="C41" s="131"/>
      <c r="D41" s="131"/>
      <c r="E41" s="131"/>
      <c r="F41" s="30"/>
      <c r="G41" s="35"/>
      <c r="H41" s="32"/>
      <c r="I41" s="32"/>
    </row>
    <row r="42" spans="1:9" ht="32.25" customHeight="1" x14ac:dyDescent="0.25">
      <c r="A42" s="33">
        <v>23</v>
      </c>
      <c r="B42" s="30" t="s">
        <v>78</v>
      </c>
      <c r="C42" s="30"/>
      <c r="D42" s="32" t="s">
        <v>35</v>
      </c>
      <c r="E42" s="33">
        <v>1</v>
      </c>
      <c r="F42" s="34">
        <v>303000</v>
      </c>
      <c r="G42" s="35">
        <f t="shared" si="1"/>
        <v>303000</v>
      </c>
      <c r="H42" s="32" t="s">
        <v>36</v>
      </c>
      <c r="I42" s="32" t="s">
        <v>37</v>
      </c>
    </row>
    <row r="43" spans="1:9" s="39" customFormat="1" ht="32.25" customHeight="1" x14ac:dyDescent="0.25">
      <c r="A43" s="33">
        <v>24</v>
      </c>
      <c r="B43" s="30" t="s">
        <v>79</v>
      </c>
      <c r="C43" s="30"/>
      <c r="D43" s="32" t="s">
        <v>50</v>
      </c>
      <c r="E43" s="33">
        <v>2</v>
      </c>
      <c r="F43" s="34">
        <v>18975</v>
      </c>
      <c r="G43" s="35">
        <f t="shared" ref="G43:G47" si="2">F43*E43</f>
        <v>37950</v>
      </c>
      <c r="H43" s="32" t="s">
        <v>36</v>
      </c>
      <c r="I43" s="32" t="s">
        <v>37</v>
      </c>
    </row>
    <row r="44" spans="1:9" ht="12.75" customHeight="1" x14ac:dyDescent="0.25">
      <c r="A44" s="133" t="s">
        <v>80</v>
      </c>
      <c r="B44" s="133"/>
      <c r="C44" s="133"/>
      <c r="D44" s="133"/>
      <c r="E44" s="133"/>
      <c r="F44" s="133"/>
      <c r="G44" s="133"/>
      <c r="H44" s="133"/>
      <c r="I44" s="133"/>
    </row>
    <row r="45" spans="1:9" ht="60.75" customHeight="1" x14ac:dyDescent="0.25">
      <c r="A45" s="28">
        <v>25</v>
      </c>
      <c r="B45" s="37" t="s">
        <v>81</v>
      </c>
      <c r="C45" s="38"/>
      <c r="D45" s="32" t="s">
        <v>50</v>
      </c>
      <c r="E45" s="33">
        <v>1</v>
      </c>
      <c r="F45" s="34">
        <v>20000</v>
      </c>
      <c r="G45" s="35">
        <f t="shared" si="2"/>
        <v>20000</v>
      </c>
      <c r="H45" s="32" t="s">
        <v>36</v>
      </c>
      <c r="I45" s="32" t="s">
        <v>37</v>
      </c>
    </row>
    <row r="46" spans="1:9" ht="32.25" customHeight="1" x14ac:dyDescent="0.25">
      <c r="A46" s="28">
        <v>26</v>
      </c>
      <c r="B46" s="37" t="s">
        <v>82</v>
      </c>
      <c r="C46" s="38"/>
      <c r="D46" s="32" t="s">
        <v>55</v>
      </c>
      <c r="E46" s="33">
        <v>15</v>
      </c>
      <c r="F46" s="34">
        <v>35000</v>
      </c>
      <c r="G46" s="35">
        <f t="shared" si="2"/>
        <v>525000</v>
      </c>
      <c r="H46" s="32" t="s">
        <v>36</v>
      </c>
      <c r="I46" s="32" t="s">
        <v>37</v>
      </c>
    </row>
    <row r="47" spans="1:9" ht="32.25" customHeight="1" x14ac:dyDescent="0.25">
      <c r="A47" s="28">
        <v>27</v>
      </c>
      <c r="B47" s="37" t="s">
        <v>83</v>
      </c>
      <c r="C47" s="38"/>
      <c r="D47" s="32" t="s">
        <v>55</v>
      </c>
      <c r="E47" s="33">
        <v>2</v>
      </c>
      <c r="F47" s="34">
        <v>25000</v>
      </c>
      <c r="G47" s="35">
        <f t="shared" si="2"/>
        <v>50000</v>
      </c>
      <c r="H47" s="32" t="s">
        <v>36</v>
      </c>
      <c r="I47" s="32" t="s">
        <v>37</v>
      </c>
    </row>
    <row r="48" spans="1:9" x14ac:dyDescent="0.25">
      <c r="A48" s="134" t="s">
        <v>87</v>
      </c>
      <c r="B48" s="134"/>
      <c r="C48" s="134"/>
      <c r="D48" s="134"/>
      <c r="E48" s="134"/>
      <c r="F48" s="134"/>
      <c r="G48" s="134"/>
      <c r="H48" s="134"/>
      <c r="I48" s="134"/>
    </row>
    <row r="49" spans="1:9" s="46" customFormat="1" ht="63.75" x14ac:dyDescent="0.2">
      <c r="A49" s="49">
        <v>28</v>
      </c>
      <c r="B49" s="37" t="s">
        <v>95</v>
      </c>
      <c r="C49" s="45" t="s">
        <v>104</v>
      </c>
      <c r="D49" s="32" t="s">
        <v>88</v>
      </c>
      <c r="E49" s="33">
        <v>50</v>
      </c>
      <c r="F49" s="51">
        <v>4000</v>
      </c>
      <c r="G49" s="52">
        <f t="shared" ref="G49:G50" si="3">E49*F49</f>
        <v>200000</v>
      </c>
      <c r="H49" s="32" t="s">
        <v>36</v>
      </c>
      <c r="I49" s="32" t="s">
        <v>37</v>
      </c>
    </row>
    <row r="50" spans="1:9" ht="51.75" x14ac:dyDescent="0.25">
      <c r="A50" s="49">
        <v>29</v>
      </c>
      <c r="B50" s="37" t="s">
        <v>94</v>
      </c>
      <c r="C50" s="45" t="s">
        <v>101</v>
      </c>
      <c r="D50" s="32" t="s">
        <v>88</v>
      </c>
      <c r="E50" s="33">
        <v>10</v>
      </c>
      <c r="F50" s="51">
        <v>6000</v>
      </c>
      <c r="G50" s="52">
        <f t="shared" si="3"/>
        <v>60000</v>
      </c>
      <c r="H50" s="32" t="s">
        <v>36</v>
      </c>
      <c r="I50" s="32" t="s">
        <v>37</v>
      </c>
    </row>
    <row r="51" spans="1:9" ht="27" customHeight="1" x14ac:dyDescent="0.25">
      <c r="A51" s="49">
        <v>30</v>
      </c>
      <c r="B51" s="37" t="s">
        <v>93</v>
      </c>
      <c r="C51" s="47" t="s">
        <v>98</v>
      </c>
      <c r="D51" s="32" t="s">
        <v>88</v>
      </c>
      <c r="E51" s="33">
        <v>20</v>
      </c>
      <c r="F51" s="52">
        <v>2319.56</v>
      </c>
      <c r="G51" s="52">
        <f>E51*F51</f>
        <v>46391.199999999997</v>
      </c>
      <c r="H51" s="32" t="s">
        <v>36</v>
      </c>
      <c r="I51" s="32" t="s">
        <v>37</v>
      </c>
    </row>
    <row r="52" spans="1:9" ht="38.25" x14ac:dyDescent="0.25">
      <c r="A52" s="49">
        <v>31</v>
      </c>
      <c r="B52" s="37" t="s">
        <v>92</v>
      </c>
      <c r="C52" s="48" t="s">
        <v>99</v>
      </c>
      <c r="D52" s="32" t="s">
        <v>88</v>
      </c>
      <c r="E52" s="33">
        <v>20</v>
      </c>
      <c r="F52" s="52">
        <v>672.9</v>
      </c>
      <c r="G52" s="52">
        <f t="shared" ref="G52:G53" si="4">E52*F52</f>
        <v>13458</v>
      </c>
      <c r="H52" s="32" t="s">
        <v>36</v>
      </c>
      <c r="I52" s="32" t="s">
        <v>37</v>
      </c>
    </row>
    <row r="53" spans="1:9" ht="32.25" customHeight="1" x14ac:dyDescent="0.25">
      <c r="A53" s="49">
        <v>32</v>
      </c>
      <c r="B53" s="37" t="s">
        <v>96</v>
      </c>
      <c r="C53" s="48" t="s">
        <v>100</v>
      </c>
      <c r="D53" s="32" t="s">
        <v>89</v>
      </c>
      <c r="E53" s="33">
        <v>100</v>
      </c>
      <c r="F53" s="52">
        <v>2746.12</v>
      </c>
      <c r="G53" s="52">
        <f t="shared" si="4"/>
        <v>274612</v>
      </c>
      <c r="H53" s="32" t="s">
        <v>36</v>
      </c>
      <c r="I53" s="32" t="s">
        <v>37</v>
      </c>
    </row>
    <row r="54" spans="1:9" s="40" customFormat="1" x14ac:dyDescent="0.25">
      <c r="A54" s="50"/>
      <c r="B54" s="132" t="s">
        <v>90</v>
      </c>
      <c r="C54" s="132"/>
      <c r="D54" s="132"/>
      <c r="E54" s="132"/>
      <c r="F54" s="132"/>
      <c r="G54" s="132"/>
      <c r="H54" s="132"/>
      <c r="I54" s="41"/>
    </row>
    <row r="55" spans="1:9" ht="34.5" customHeight="1" x14ac:dyDescent="0.25">
      <c r="A55" s="49">
        <v>33</v>
      </c>
      <c r="B55" s="37" t="s">
        <v>97</v>
      </c>
      <c r="C55" s="48" t="s">
        <v>91</v>
      </c>
      <c r="D55" s="32" t="s">
        <v>49</v>
      </c>
      <c r="E55" s="33">
        <v>250</v>
      </c>
      <c r="F55" s="52">
        <v>27.4</v>
      </c>
      <c r="G55" s="52">
        <f>E55*F55</f>
        <v>6850</v>
      </c>
      <c r="H55" s="32" t="s">
        <v>36</v>
      </c>
      <c r="I55" s="32" t="s">
        <v>37</v>
      </c>
    </row>
    <row r="56" spans="1:9" x14ac:dyDescent="0.25">
      <c r="A56" s="128" t="s">
        <v>141</v>
      </c>
      <c r="B56" s="129"/>
      <c r="C56" s="130"/>
      <c r="D56" s="61"/>
      <c r="E56" s="61"/>
      <c r="F56" s="61"/>
      <c r="G56" s="62">
        <f>G7+G9+G10+G11+G12+G16+G19+G20+G22+G23+G25+G26+G29+G30+G32+G33+G34+G35+G36+G37+G40+G42+G43+G45+G46+G47+G49+G50+G51+G52+G53+G55</f>
        <v>3506393.2</v>
      </c>
      <c r="H56" s="61"/>
      <c r="I56" s="61"/>
    </row>
    <row r="58" spans="1:9" ht="15.75" x14ac:dyDescent="0.25">
      <c r="B58" s="54" t="s">
        <v>134</v>
      </c>
      <c r="C58" s="55"/>
      <c r="D58" s="55" t="s">
        <v>133</v>
      </c>
    </row>
    <row r="59" spans="1:9" ht="21" customHeight="1" x14ac:dyDescent="0.25">
      <c r="B59" s="54" t="s">
        <v>135</v>
      </c>
      <c r="C59" s="55"/>
      <c r="D59" s="55" t="s">
        <v>136</v>
      </c>
    </row>
    <row r="60" spans="1:9" ht="20.25" hidden="1" customHeight="1" x14ac:dyDescent="0.25">
      <c r="B60" s="54" t="s">
        <v>9</v>
      </c>
      <c r="C60" s="55"/>
      <c r="D60" s="56" t="s">
        <v>10</v>
      </c>
    </row>
    <row r="61" spans="1:9" ht="31.5" x14ac:dyDescent="0.25">
      <c r="B61" s="54" t="s">
        <v>137</v>
      </c>
      <c r="C61" s="55"/>
      <c r="D61" s="55" t="s">
        <v>138</v>
      </c>
    </row>
    <row r="62" spans="1:9" ht="31.5" x14ac:dyDescent="0.25">
      <c r="B62" s="54" t="s">
        <v>139</v>
      </c>
      <c r="C62" s="57"/>
      <c r="D62" s="54" t="s">
        <v>140</v>
      </c>
    </row>
  </sheetData>
  <mergeCells count="20">
    <mergeCell ref="A8:I8"/>
    <mergeCell ref="A13:I13"/>
    <mergeCell ref="A14:I14"/>
    <mergeCell ref="F1:I3"/>
    <mergeCell ref="H4:I4"/>
    <mergeCell ref="A56:C56"/>
    <mergeCell ref="A15:E15"/>
    <mergeCell ref="A17:E17"/>
    <mergeCell ref="B54:H54"/>
    <mergeCell ref="A44:I44"/>
    <mergeCell ref="A48:I48"/>
    <mergeCell ref="A18:E18"/>
    <mergeCell ref="A28:E28"/>
    <mergeCell ref="A41:E41"/>
    <mergeCell ref="A31:E31"/>
    <mergeCell ref="A38:E38"/>
    <mergeCell ref="A39:E39"/>
    <mergeCell ref="A21:E21"/>
    <mergeCell ref="A24:E24"/>
    <mergeCell ref="A27:E27"/>
  </mergeCells>
  <pageMargins left="0.7" right="0.7" top="0.75" bottom="0.75" header="0.3" footer="0.3"/>
  <pageSetup paperSize="9" scale="63" orientation="landscape" r:id="rId1"/>
  <rowBreaks count="1" manualBreakCount="1">
    <brk id="47"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view="pageBreakPreview" zoomScale="60" zoomScaleNormal="100" workbookViewId="0">
      <selection activeCell="A7" sqref="A7:XFD7"/>
    </sheetView>
  </sheetViews>
  <sheetFormatPr defaultRowHeight="15" x14ac:dyDescent="0.25"/>
  <cols>
    <col min="2" max="2" width="41.28515625" customWidth="1"/>
    <col min="3" max="3" width="58.7109375" customWidth="1"/>
    <col min="4" max="4" width="18" customWidth="1"/>
    <col min="5" max="5" width="16.5703125" customWidth="1"/>
    <col min="6" max="6" width="16" customWidth="1"/>
    <col min="7" max="7" width="19.5703125" customWidth="1"/>
    <col min="8" max="8" width="11.85546875" customWidth="1"/>
    <col min="9" max="9" width="21.28515625" customWidth="1"/>
  </cols>
  <sheetData>
    <row r="1" spans="1:9" ht="15" customHeight="1" x14ac:dyDescent="0.25">
      <c r="D1" s="53"/>
      <c r="E1" s="53"/>
      <c r="F1" s="126" t="s">
        <v>152</v>
      </c>
      <c r="G1" s="126"/>
      <c r="H1" s="126"/>
      <c r="I1" s="126"/>
    </row>
    <row r="2" spans="1:9" ht="15" customHeight="1" x14ac:dyDescent="0.25">
      <c r="C2" s="53"/>
      <c r="D2" s="53"/>
      <c r="E2" s="53"/>
      <c r="F2" s="126"/>
      <c r="G2" s="126"/>
      <c r="H2" s="126"/>
      <c r="I2" s="126"/>
    </row>
    <row r="3" spans="1:9" x14ac:dyDescent="0.25">
      <c r="C3" s="53"/>
      <c r="D3" s="53"/>
      <c r="E3" s="53"/>
      <c r="F3" s="126"/>
      <c r="G3" s="126"/>
      <c r="H3" s="126"/>
      <c r="I3" s="126"/>
    </row>
    <row r="4" spans="1:9" ht="19.5" customHeight="1" x14ac:dyDescent="0.25">
      <c r="C4" s="63"/>
      <c r="E4" s="53"/>
      <c r="F4" s="53"/>
      <c r="H4" s="138" t="s">
        <v>153</v>
      </c>
      <c r="I4" s="138"/>
    </row>
    <row r="6" spans="1:9" ht="25.5" x14ac:dyDescent="0.25">
      <c r="A6" s="13" t="s">
        <v>26</v>
      </c>
      <c r="B6" s="14" t="s">
        <v>1</v>
      </c>
      <c r="C6" s="15" t="s">
        <v>27</v>
      </c>
      <c r="D6" s="14" t="s">
        <v>28</v>
      </c>
      <c r="E6" s="14" t="s">
        <v>29</v>
      </c>
      <c r="F6" s="16" t="s">
        <v>30</v>
      </c>
      <c r="G6" s="16" t="s">
        <v>31</v>
      </c>
      <c r="H6" s="13" t="s">
        <v>32</v>
      </c>
      <c r="I6" s="13" t="s">
        <v>33</v>
      </c>
    </row>
    <row r="7" spans="1:9" ht="42" customHeight="1" x14ac:dyDescent="0.25">
      <c r="A7" s="17">
        <v>1</v>
      </c>
      <c r="B7" s="18" t="s">
        <v>149</v>
      </c>
      <c r="C7" s="17" t="s">
        <v>154</v>
      </c>
      <c r="D7" s="19" t="s">
        <v>88</v>
      </c>
      <c r="E7" s="20">
        <v>250</v>
      </c>
      <c r="F7" s="21">
        <v>3371.22</v>
      </c>
      <c r="G7" s="22">
        <f>F7*E7</f>
        <v>842805</v>
      </c>
      <c r="H7" s="23" t="s">
        <v>36</v>
      </c>
      <c r="I7" s="23" t="s">
        <v>37</v>
      </c>
    </row>
    <row r="8" spans="1:9" ht="58.5" customHeight="1" x14ac:dyDescent="0.25">
      <c r="A8" s="24">
        <v>2</v>
      </c>
      <c r="B8" s="24" t="s">
        <v>161</v>
      </c>
      <c r="C8" s="24" t="s">
        <v>162</v>
      </c>
      <c r="D8" s="17" t="s">
        <v>42</v>
      </c>
      <c r="E8" s="24">
        <v>100</v>
      </c>
      <c r="F8" s="25">
        <v>870</v>
      </c>
      <c r="G8" s="25">
        <f>F8*E8</f>
        <v>87000</v>
      </c>
      <c r="H8" s="23" t="s">
        <v>36</v>
      </c>
      <c r="I8" s="23" t="s">
        <v>37</v>
      </c>
    </row>
    <row r="9" spans="1:9" ht="38.25" x14ac:dyDescent="0.25">
      <c r="A9" s="17">
        <v>3</v>
      </c>
      <c r="B9" s="17" t="s">
        <v>150</v>
      </c>
      <c r="C9" s="17" t="s">
        <v>151</v>
      </c>
      <c r="D9" s="17" t="s">
        <v>59</v>
      </c>
      <c r="E9" s="17">
        <v>100</v>
      </c>
      <c r="F9" s="26">
        <v>518</v>
      </c>
      <c r="G9" s="25">
        <f t="shared" ref="G9" si="0">F9*E9</f>
        <v>51800</v>
      </c>
      <c r="H9" s="27" t="s">
        <v>36</v>
      </c>
      <c r="I9" s="27" t="s">
        <v>37</v>
      </c>
    </row>
    <row r="10" spans="1:9" x14ac:dyDescent="0.25">
      <c r="A10" s="128" t="s">
        <v>141</v>
      </c>
      <c r="B10" s="129"/>
      <c r="C10" s="130"/>
      <c r="D10" s="61"/>
      <c r="E10" s="61"/>
      <c r="F10" s="61"/>
      <c r="G10" s="62">
        <f>G7+G8+G9</f>
        <v>981605</v>
      </c>
      <c r="H10" s="61"/>
      <c r="I10" s="61"/>
    </row>
    <row r="12" spans="1:9" ht="15.75" x14ac:dyDescent="0.25">
      <c r="B12" s="64"/>
      <c r="C12" s="55"/>
      <c r="D12" s="55"/>
    </row>
    <row r="13" spans="1:9" ht="21" customHeight="1" x14ac:dyDescent="0.25">
      <c r="B13" s="64" t="s">
        <v>135</v>
      </c>
      <c r="C13" s="55"/>
      <c r="D13" s="55" t="s">
        <v>159</v>
      </c>
    </row>
    <row r="14" spans="1:9" ht="20.25" hidden="1" customHeight="1" x14ac:dyDescent="0.25">
      <c r="B14" s="64" t="s">
        <v>9</v>
      </c>
      <c r="C14" s="55"/>
      <c r="D14" s="56" t="s">
        <v>10</v>
      </c>
    </row>
    <row r="15" spans="1:9" ht="31.5" x14ac:dyDescent="0.25">
      <c r="B15" s="64" t="s">
        <v>137</v>
      </c>
      <c r="C15" s="55"/>
      <c r="D15" s="55" t="s">
        <v>158</v>
      </c>
    </row>
    <row r="16" spans="1:9" ht="15.75" x14ac:dyDescent="0.25">
      <c r="B16" s="64" t="s">
        <v>139</v>
      </c>
      <c r="C16" s="57"/>
      <c r="D16" s="64" t="s">
        <v>157</v>
      </c>
    </row>
    <row r="17" spans="2:4" ht="15.75" x14ac:dyDescent="0.25">
      <c r="B17" s="64" t="s">
        <v>155</v>
      </c>
      <c r="D17" s="55" t="s">
        <v>156</v>
      </c>
    </row>
  </sheetData>
  <mergeCells count="3">
    <mergeCell ref="A10:C10"/>
    <mergeCell ref="F1:I3"/>
    <mergeCell ref="H4:I4"/>
  </mergeCells>
  <pageMargins left="0.7" right="0.7" top="0.75" bottom="0.75" header="0.3" footer="0.3"/>
  <pageSetup paperSize="9" scale="6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BreakPreview" topLeftCell="A16" zoomScale="60" zoomScaleNormal="70" workbookViewId="0">
      <selection activeCell="A9" sqref="A9:XFD26"/>
    </sheetView>
  </sheetViews>
  <sheetFormatPr defaultRowHeight="15" x14ac:dyDescent="0.25"/>
  <cols>
    <col min="2" max="2" width="41.28515625" style="80" customWidth="1"/>
    <col min="3" max="3" width="58.7109375" customWidth="1"/>
    <col min="4" max="4" width="18" customWidth="1"/>
    <col min="5" max="5" width="16.5703125" customWidth="1"/>
    <col min="6" max="6" width="16" customWidth="1"/>
    <col min="7" max="7" width="19.5703125" customWidth="1"/>
    <col min="8" max="8" width="11.85546875" customWidth="1"/>
    <col min="9" max="9" width="21.28515625" customWidth="1"/>
  </cols>
  <sheetData>
    <row r="1" spans="1:9" ht="15" customHeight="1" x14ac:dyDescent="0.25">
      <c r="D1" s="53"/>
      <c r="E1" s="53"/>
      <c r="F1" s="126" t="s">
        <v>169</v>
      </c>
      <c r="G1" s="126"/>
      <c r="H1" s="126"/>
      <c r="I1" s="126"/>
    </row>
    <row r="2" spans="1:9" ht="15" customHeight="1" x14ac:dyDescent="0.25">
      <c r="C2" s="53"/>
      <c r="D2" s="53"/>
      <c r="E2" s="53"/>
      <c r="F2" s="126"/>
      <c r="G2" s="126"/>
      <c r="H2" s="126"/>
      <c r="I2" s="126"/>
    </row>
    <row r="3" spans="1:9" x14ac:dyDescent="0.25">
      <c r="C3" s="53"/>
      <c r="D3" s="53"/>
      <c r="E3" s="53"/>
      <c r="F3" s="126"/>
      <c r="G3" s="126"/>
      <c r="H3" s="126"/>
      <c r="I3" s="126"/>
    </row>
    <row r="4" spans="1:9" ht="19.5" customHeight="1" x14ac:dyDescent="0.25">
      <c r="C4" s="69"/>
      <c r="E4" s="53"/>
      <c r="F4" s="53"/>
      <c r="H4" s="126" t="s">
        <v>170</v>
      </c>
      <c r="I4" s="126"/>
    </row>
    <row r="6" spans="1:9" ht="25.5" x14ac:dyDescent="0.25">
      <c r="A6" s="13" t="s">
        <v>26</v>
      </c>
      <c r="B6" s="14" t="s">
        <v>1</v>
      </c>
      <c r="C6" s="15" t="s">
        <v>27</v>
      </c>
      <c r="D6" s="14" t="s">
        <v>28</v>
      </c>
      <c r="E6" s="14" t="s">
        <v>29</v>
      </c>
      <c r="F6" s="16" t="s">
        <v>30</v>
      </c>
      <c r="G6" s="16" t="s">
        <v>31</v>
      </c>
      <c r="H6" s="13" t="s">
        <v>32</v>
      </c>
      <c r="I6" s="13" t="s">
        <v>33</v>
      </c>
    </row>
    <row r="7" spans="1:9" ht="160.5" customHeight="1" x14ac:dyDescent="0.25">
      <c r="A7" s="17">
        <v>1</v>
      </c>
      <c r="B7" s="81" t="s">
        <v>171</v>
      </c>
      <c r="C7" s="71" t="s">
        <v>197</v>
      </c>
      <c r="D7" s="19" t="s">
        <v>35</v>
      </c>
      <c r="E7" s="20">
        <v>1</v>
      </c>
      <c r="F7" s="21">
        <v>168000</v>
      </c>
      <c r="G7" s="22">
        <f>F7*E7</f>
        <v>168000</v>
      </c>
      <c r="H7" s="23" t="s">
        <v>36</v>
      </c>
      <c r="I7" s="23" t="s">
        <v>37</v>
      </c>
    </row>
    <row r="8" spans="1:9" ht="83.25" customHeight="1" x14ac:dyDescent="0.25">
      <c r="A8" s="72">
        <v>2</v>
      </c>
      <c r="B8" s="82" t="s">
        <v>119</v>
      </c>
      <c r="C8" s="73" t="s">
        <v>173</v>
      </c>
      <c r="D8" s="74" t="s">
        <v>42</v>
      </c>
      <c r="E8" s="72">
        <v>10</v>
      </c>
      <c r="F8" s="75">
        <v>25200</v>
      </c>
      <c r="G8" s="75">
        <f>F8*E8</f>
        <v>252000</v>
      </c>
      <c r="H8" s="76" t="s">
        <v>36</v>
      </c>
      <c r="I8" s="76" t="s">
        <v>37</v>
      </c>
    </row>
    <row r="9" spans="1:9" ht="18.75" customHeight="1" x14ac:dyDescent="0.25">
      <c r="A9" s="139" t="s">
        <v>185</v>
      </c>
      <c r="B9" s="139"/>
      <c r="C9" s="139"/>
      <c r="D9" s="139"/>
      <c r="E9" s="139"/>
      <c r="F9" s="139"/>
      <c r="G9" s="139"/>
      <c r="H9" s="139"/>
      <c r="I9" s="139"/>
    </row>
    <row r="10" spans="1:9" ht="60" customHeight="1" x14ac:dyDescent="0.25">
      <c r="A10" s="17">
        <v>3</v>
      </c>
      <c r="B10" s="83" t="s">
        <v>186</v>
      </c>
      <c r="C10" s="71"/>
      <c r="D10" s="77" t="s">
        <v>180</v>
      </c>
      <c r="E10" s="78">
        <v>1</v>
      </c>
      <c r="F10" s="79">
        <v>7500</v>
      </c>
      <c r="G10" s="26">
        <f t="shared" ref="G10:G26" si="0">F10*E10</f>
        <v>7500</v>
      </c>
      <c r="H10" s="19" t="s">
        <v>36</v>
      </c>
      <c r="I10" s="19" t="s">
        <v>37</v>
      </c>
    </row>
    <row r="11" spans="1:9" ht="56.25" customHeight="1" x14ac:dyDescent="0.25">
      <c r="A11" s="17">
        <v>4</v>
      </c>
      <c r="B11" s="83" t="s">
        <v>187</v>
      </c>
      <c r="C11" s="71"/>
      <c r="D11" s="77" t="s">
        <v>180</v>
      </c>
      <c r="E11" s="78">
        <v>6</v>
      </c>
      <c r="F11" s="79">
        <v>3500</v>
      </c>
      <c r="G11" s="26">
        <f t="shared" si="0"/>
        <v>21000</v>
      </c>
      <c r="H11" s="19" t="s">
        <v>36</v>
      </c>
      <c r="I11" s="19" t="s">
        <v>37</v>
      </c>
    </row>
    <row r="12" spans="1:9" ht="37.5" customHeight="1" x14ac:dyDescent="0.25">
      <c r="A12" s="17">
        <v>5</v>
      </c>
      <c r="B12" s="83" t="s">
        <v>188</v>
      </c>
      <c r="C12" s="71"/>
      <c r="D12" s="77" t="s">
        <v>181</v>
      </c>
      <c r="E12" s="78">
        <v>6</v>
      </c>
      <c r="F12" s="79">
        <v>3750</v>
      </c>
      <c r="G12" s="26">
        <f t="shared" si="0"/>
        <v>22500</v>
      </c>
      <c r="H12" s="19" t="s">
        <v>36</v>
      </c>
      <c r="I12" s="19" t="s">
        <v>37</v>
      </c>
    </row>
    <row r="13" spans="1:9" ht="43.5" customHeight="1" x14ac:dyDescent="0.25">
      <c r="A13" s="17">
        <v>6</v>
      </c>
      <c r="B13" s="83" t="s">
        <v>174</v>
      </c>
      <c r="C13" s="71"/>
      <c r="D13" s="77" t="s">
        <v>181</v>
      </c>
      <c r="E13" s="78">
        <v>500</v>
      </c>
      <c r="F13" s="79">
        <v>14</v>
      </c>
      <c r="G13" s="26">
        <f t="shared" si="0"/>
        <v>7000</v>
      </c>
      <c r="H13" s="19" t="s">
        <v>36</v>
      </c>
      <c r="I13" s="19" t="s">
        <v>37</v>
      </c>
    </row>
    <row r="14" spans="1:9" ht="72.75" customHeight="1" x14ac:dyDescent="0.25">
      <c r="A14" s="17">
        <v>7</v>
      </c>
      <c r="B14" s="83" t="s">
        <v>175</v>
      </c>
      <c r="C14" s="71"/>
      <c r="D14" s="77" t="s">
        <v>181</v>
      </c>
      <c r="E14" s="78">
        <v>3000</v>
      </c>
      <c r="F14" s="79">
        <v>14</v>
      </c>
      <c r="G14" s="26">
        <f t="shared" si="0"/>
        <v>42000</v>
      </c>
      <c r="H14" s="19" t="s">
        <v>36</v>
      </c>
      <c r="I14" s="19" t="s">
        <v>37</v>
      </c>
    </row>
    <row r="15" spans="1:9" ht="71.25" customHeight="1" x14ac:dyDescent="0.25">
      <c r="A15" s="17">
        <v>8</v>
      </c>
      <c r="B15" s="83" t="s">
        <v>176</v>
      </c>
      <c r="C15" s="71"/>
      <c r="D15" s="77" t="s">
        <v>180</v>
      </c>
      <c r="E15" s="78">
        <v>6</v>
      </c>
      <c r="F15" s="79">
        <v>12000</v>
      </c>
      <c r="G15" s="26">
        <f t="shared" si="0"/>
        <v>72000</v>
      </c>
      <c r="H15" s="19" t="s">
        <v>36</v>
      </c>
      <c r="I15" s="19" t="s">
        <v>37</v>
      </c>
    </row>
    <row r="16" spans="1:9" ht="66" customHeight="1" x14ac:dyDescent="0.25">
      <c r="A16" s="17">
        <v>9</v>
      </c>
      <c r="B16" s="83" t="s">
        <v>189</v>
      </c>
      <c r="C16" s="71"/>
      <c r="D16" s="77" t="s">
        <v>88</v>
      </c>
      <c r="E16" s="78">
        <v>20</v>
      </c>
      <c r="F16" s="79">
        <v>10000</v>
      </c>
      <c r="G16" s="26">
        <f t="shared" si="0"/>
        <v>200000</v>
      </c>
      <c r="H16" s="19" t="s">
        <v>36</v>
      </c>
      <c r="I16" s="19" t="s">
        <v>37</v>
      </c>
    </row>
    <row r="17" spans="1:9" ht="83.25" customHeight="1" x14ac:dyDescent="0.25">
      <c r="A17" s="17">
        <v>10</v>
      </c>
      <c r="B17" s="83" t="s">
        <v>190</v>
      </c>
      <c r="C17" s="71"/>
      <c r="D17" s="77" t="s">
        <v>182</v>
      </c>
      <c r="E17" s="78">
        <v>10</v>
      </c>
      <c r="F17" s="79">
        <v>10000</v>
      </c>
      <c r="G17" s="26">
        <f t="shared" si="0"/>
        <v>100000</v>
      </c>
      <c r="H17" s="19" t="s">
        <v>36</v>
      </c>
      <c r="I17" s="19" t="s">
        <v>37</v>
      </c>
    </row>
    <row r="18" spans="1:9" ht="73.5" customHeight="1" x14ac:dyDescent="0.25">
      <c r="A18" s="17">
        <v>11</v>
      </c>
      <c r="B18" s="83" t="s">
        <v>191</v>
      </c>
      <c r="C18" s="71"/>
      <c r="D18" s="77" t="s">
        <v>88</v>
      </c>
      <c r="E18" s="78">
        <v>3</v>
      </c>
      <c r="F18" s="79">
        <v>6600</v>
      </c>
      <c r="G18" s="26">
        <f t="shared" si="0"/>
        <v>19800</v>
      </c>
      <c r="H18" s="19" t="s">
        <v>36</v>
      </c>
      <c r="I18" s="19" t="s">
        <v>37</v>
      </c>
    </row>
    <row r="19" spans="1:9" ht="66" customHeight="1" x14ac:dyDescent="0.25">
      <c r="A19" s="17">
        <v>12</v>
      </c>
      <c r="B19" s="83" t="s">
        <v>192</v>
      </c>
      <c r="C19" s="71"/>
      <c r="D19" s="77" t="s">
        <v>183</v>
      </c>
      <c r="E19" s="78">
        <v>1</v>
      </c>
      <c r="F19" s="79">
        <v>7800</v>
      </c>
      <c r="G19" s="26">
        <f t="shared" si="0"/>
        <v>7800</v>
      </c>
      <c r="H19" s="19" t="s">
        <v>36</v>
      </c>
      <c r="I19" s="19" t="s">
        <v>37</v>
      </c>
    </row>
    <row r="20" spans="1:9" ht="43.5" customHeight="1" x14ac:dyDescent="0.25">
      <c r="A20" s="17">
        <v>13</v>
      </c>
      <c r="B20" s="83" t="s">
        <v>177</v>
      </c>
      <c r="C20" s="71"/>
      <c r="D20" s="77" t="s">
        <v>180</v>
      </c>
      <c r="E20" s="78">
        <v>1</v>
      </c>
      <c r="F20" s="79">
        <v>53000</v>
      </c>
      <c r="G20" s="26">
        <f t="shared" si="0"/>
        <v>53000</v>
      </c>
      <c r="H20" s="19" t="s">
        <v>36</v>
      </c>
      <c r="I20" s="19" t="s">
        <v>37</v>
      </c>
    </row>
    <row r="21" spans="1:9" ht="43.5" customHeight="1" x14ac:dyDescent="0.25">
      <c r="A21" s="17">
        <v>14</v>
      </c>
      <c r="B21" s="83" t="s">
        <v>193</v>
      </c>
      <c r="C21" s="71"/>
      <c r="D21" s="77" t="s">
        <v>180</v>
      </c>
      <c r="E21" s="78">
        <v>1</v>
      </c>
      <c r="F21" s="79">
        <v>25000</v>
      </c>
      <c r="G21" s="26">
        <f t="shared" si="0"/>
        <v>25000</v>
      </c>
      <c r="H21" s="19" t="s">
        <v>36</v>
      </c>
      <c r="I21" s="19" t="s">
        <v>37</v>
      </c>
    </row>
    <row r="22" spans="1:9" ht="43.5" customHeight="1" x14ac:dyDescent="0.25">
      <c r="A22" s="17">
        <v>15</v>
      </c>
      <c r="B22" s="83" t="s">
        <v>194</v>
      </c>
      <c r="C22" s="71"/>
      <c r="D22" s="77" t="s">
        <v>184</v>
      </c>
      <c r="E22" s="78">
        <v>1</v>
      </c>
      <c r="F22" s="79">
        <v>25000</v>
      </c>
      <c r="G22" s="26">
        <f t="shared" si="0"/>
        <v>25000</v>
      </c>
      <c r="H22" s="19" t="s">
        <v>36</v>
      </c>
      <c r="I22" s="19" t="s">
        <v>37</v>
      </c>
    </row>
    <row r="23" spans="1:9" ht="43.5" customHeight="1" x14ac:dyDescent="0.25">
      <c r="A23" s="17">
        <v>16</v>
      </c>
      <c r="B23" s="83" t="s">
        <v>195</v>
      </c>
      <c r="C23" s="71"/>
      <c r="D23" s="77" t="s">
        <v>88</v>
      </c>
      <c r="E23" s="78">
        <v>1</v>
      </c>
      <c r="F23" s="79">
        <v>45000</v>
      </c>
      <c r="G23" s="26">
        <f t="shared" si="0"/>
        <v>45000</v>
      </c>
      <c r="H23" s="19" t="s">
        <v>36</v>
      </c>
      <c r="I23" s="19" t="s">
        <v>37</v>
      </c>
    </row>
    <row r="24" spans="1:9" ht="43.5" customHeight="1" x14ac:dyDescent="0.25">
      <c r="A24" s="17">
        <v>17</v>
      </c>
      <c r="B24" s="83" t="s">
        <v>196</v>
      </c>
      <c r="C24" s="71"/>
      <c r="D24" s="77" t="s">
        <v>184</v>
      </c>
      <c r="E24" s="78">
        <v>1</v>
      </c>
      <c r="F24" s="79">
        <v>45000</v>
      </c>
      <c r="G24" s="26">
        <f t="shared" si="0"/>
        <v>45000</v>
      </c>
      <c r="H24" s="19" t="s">
        <v>36</v>
      </c>
      <c r="I24" s="19" t="s">
        <v>37</v>
      </c>
    </row>
    <row r="25" spans="1:9" ht="43.5" customHeight="1" x14ac:dyDescent="0.25">
      <c r="A25" s="17">
        <v>18</v>
      </c>
      <c r="B25" s="83" t="s">
        <v>178</v>
      </c>
      <c r="C25" s="71"/>
      <c r="D25" s="77" t="s">
        <v>181</v>
      </c>
      <c r="E25" s="78">
        <v>30</v>
      </c>
      <c r="F25" s="79">
        <v>670</v>
      </c>
      <c r="G25" s="26">
        <f t="shared" si="0"/>
        <v>20100</v>
      </c>
      <c r="H25" s="19" t="s">
        <v>36</v>
      </c>
      <c r="I25" s="19" t="s">
        <v>37</v>
      </c>
    </row>
    <row r="26" spans="1:9" ht="43.5" customHeight="1" x14ac:dyDescent="0.25">
      <c r="A26" s="17">
        <v>19</v>
      </c>
      <c r="B26" s="83" t="s">
        <v>179</v>
      </c>
      <c r="C26" s="71"/>
      <c r="D26" s="77" t="s">
        <v>181</v>
      </c>
      <c r="E26" s="78">
        <v>30</v>
      </c>
      <c r="F26" s="79">
        <v>690</v>
      </c>
      <c r="G26" s="26">
        <f t="shared" si="0"/>
        <v>20700</v>
      </c>
      <c r="H26" s="19" t="s">
        <v>36</v>
      </c>
      <c r="I26" s="19" t="s">
        <v>37</v>
      </c>
    </row>
    <row r="27" spans="1:9" x14ac:dyDescent="0.25">
      <c r="A27" s="128" t="s">
        <v>141</v>
      </c>
      <c r="B27" s="129"/>
      <c r="C27" s="130"/>
      <c r="D27" s="61"/>
      <c r="E27" s="61"/>
      <c r="F27" s="61"/>
      <c r="G27" s="62">
        <f>SUM(G7:G26)</f>
        <v>1153400</v>
      </c>
      <c r="H27" s="61"/>
      <c r="I27" s="61"/>
    </row>
    <row r="29" spans="1:9" ht="15.75" x14ac:dyDescent="0.25">
      <c r="B29" s="70"/>
      <c r="C29" s="55"/>
      <c r="D29" s="55"/>
    </row>
    <row r="30" spans="1:9" ht="25.5" customHeight="1" x14ac:dyDescent="0.25">
      <c r="B30" s="70" t="s">
        <v>134</v>
      </c>
      <c r="C30" s="55"/>
      <c r="D30" s="55" t="s">
        <v>172</v>
      </c>
    </row>
    <row r="31" spans="1:9" ht="25.5" customHeight="1" x14ac:dyDescent="0.25">
      <c r="B31" s="70" t="s">
        <v>135</v>
      </c>
      <c r="C31" s="55"/>
      <c r="D31" s="55" t="s">
        <v>159</v>
      </c>
    </row>
    <row r="32" spans="1:9" ht="38.25" customHeight="1" x14ac:dyDescent="0.25">
      <c r="B32" s="70" t="s">
        <v>137</v>
      </c>
      <c r="C32" s="55"/>
      <c r="D32" s="55" t="s">
        <v>158</v>
      </c>
    </row>
    <row r="33" spans="2:4" ht="22.5" customHeight="1" x14ac:dyDescent="0.25">
      <c r="B33" s="70" t="s">
        <v>139</v>
      </c>
      <c r="C33" s="57"/>
      <c r="D33" s="68" t="s">
        <v>157</v>
      </c>
    </row>
    <row r="34" spans="2:4" ht="15.75" x14ac:dyDescent="0.25">
      <c r="B34" s="70"/>
      <c r="D34" s="55"/>
    </row>
  </sheetData>
  <mergeCells count="4">
    <mergeCell ref="F1:I3"/>
    <mergeCell ref="H4:I4"/>
    <mergeCell ref="A27:C27"/>
    <mergeCell ref="A9:I9"/>
  </mergeCells>
  <pageMargins left="0.7" right="0.7" top="0.75" bottom="0.75" header="0.3" footer="0.3"/>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view="pageBreakPreview" zoomScale="80" zoomScaleNormal="70" zoomScaleSheetLayoutView="80" workbookViewId="0">
      <selection activeCell="B7" sqref="B7"/>
    </sheetView>
  </sheetViews>
  <sheetFormatPr defaultRowHeight="15" x14ac:dyDescent="0.25"/>
  <cols>
    <col min="2" max="2" width="41.28515625" style="80" customWidth="1"/>
    <col min="3" max="3" width="58.7109375" customWidth="1"/>
    <col min="4" max="4" width="18" customWidth="1"/>
    <col min="5" max="5" width="16.5703125" customWidth="1"/>
    <col min="6" max="6" width="16" customWidth="1"/>
    <col min="7" max="7" width="19.5703125" customWidth="1"/>
    <col min="8" max="8" width="11.85546875" customWidth="1"/>
    <col min="9" max="9" width="21.28515625" customWidth="1"/>
  </cols>
  <sheetData>
    <row r="1" spans="1:9" ht="15" customHeight="1" x14ac:dyDescent="0.25">
      <c r="D1" s="53"/>
      <c r="E1" s="53"/>
      <c r="F1" s="126" t="s">
        <v>169</v>
      </c>
      <c r="G1" s="126"/>
      <c r="H1" s="126"/>
      <c r="I1" s="126"/>
    </row>
    <row r="2" spans="1:9" ht="15" customHeight="1" x14ac:dyDescent="0.25">
      <c r="C2" s="53"/>
      <c r="D2" s="53"/>
      <c r="E2" s="53"/>
      <c r="F2" s="126"/>
      <c r="G2" s="126"/>
      <c r="H2" s="126"/>
      <c r="I2" s="126"/>
    </row>
    <row r="3" spans="1:9" x14ac:dyDescent="0.25">
      <c r="C3" s="53"/>
      <c r="D3" s="53"/>
      <c r="E3" s="53"/>
      <c r="F3" s="126"/>
      <c r="G3" s="126"/>
      <c r="H3" s="126"/>
      <c r="I3" s="126"/>
    </row>
    <row r="4" spans="1:9" ht="19.5" customHeight="1" x14ac:dyDescent="0.25">
      <c r="C4" s="85"/>
      <c r="E4" s="53"/>
      <c r="F4" s="53"/>
      <c r="H4" s="126" t="s">
        <v>170</v>
      </c>
      <c r="I4" s="126"/>
    </row>
    <row r="6" spans="1:9" ht="25.5" x14ac:dyDescent="0.25">
      <c r="A6" s="86" t="s">
        <v>26</v>
      </c>
      <c r="B6" s="14" t="s">
        <v>1</v>
      </c>
      <c r="C6" s="15" t="s">
        <v>27</v>
      </c>
      <c r="D6" s="14" t="s">
        <v>28</v>
      </c>
      <c r="E6" s="14" t="s">
        <v>29</v>
      </c>
      <c r="F6" s="16" t="s">
        <v>30</v>
      </c>
      <c r="G6" s="16" t="s">
        <v>31</v>
      </c>
      <c r="H6" s="86" t="s">
        <v>32</v>
      </c>
      <c r="I6" s="86" t="s">
        <v>33</v>
      </c>
    </row>
    <row r="7" spans="1:9" ht="108" customHeight="1" x14ac:dyDescent="0.25">
      <c r="A7" s="17">
        <v>1</v>
      </c>
      <c r="B7" s="90" t="s">
        <v>198</v>
      </c>
      <c r="C7" s="71" t="s">
        <v>203</v>
      </c>
      <c r="D7" s="19" t="s">
        <v>88</v>
      </c>
      <c r="E7" s="20">
        <v>10</v>
      </c>
      <c r="F7" s="21">
        <v>15000</v>
      </c>
      <c r="G7" s="22">
        <f>F7*E7</f>
        <v>150000</v>
      </c>
      <c r="H7" s="23" t="s">
        <v>36</v>
      </c>
      <c r="I7" s="23" t="s">
        <v>37</v>
      </c>
    </row>
    <row r="8" spans="1:9" ht="18.75" hidden="1" customHeight="1" x14ac:dyDescent="0.25">
      <c r="A8" s="139"/>
      <c r="B8" s="139"/>
      <c r="C8" s="139"/>
      <c r="D8" s="139"/>
      <c r="E8" s="139"/>
      <c r="F8" s="139"/>
      <c r="G8" s="139"/>
      <c r="H8" s="139"/>
      <c r="I8" s="139"/>
    </row>
    <row r="9" spans="1:9" ht="60" customHeight="1" x14ac:dyDescent="0.25">
      <c r="A9" s="17">
        <v>2</v>
      </c>
      <c r="B9" s="83" t="s">
        <v>199</v>
      </c>
      <c r="C9" s="71" t="s">
        <v>200</v>
      </c>
      <c r="D9" s="77" t="s">
        <v>181</v>
      </c>
      <c r="E9" s="78">
        <v>250</v>
      </c>
      <c r="F9" s="79">
        <v>84</v>
      </c>
      <c r="G9" s="26">
        <f t="shared" ref="G9:G10" si="0">F9*E9</f>
        <v>21000</v>
      </c>
      <c r="H9" s="19" t="s">
        <v>36</v>
      </c>
      <c r="I9" s="19" t="s">
        <v>37</v>
      </c>
    </row>
    <row r="10" spans="1:9" ht="56.25" customHeight="1" x14ac:dyDescent="0.25">
      <c r="A10" s="17">
        <v>3</v>
      </c>
      <c r="B10" s="83" t="s">
        <v>201</v>
      </c>
      <c r="C10" s="71" t="s">
        <v>202</v>
      </c>
      <c r="D10" s="77" t="s">
        <v>181</v>
      </c>
      <c r="E10" s="78">
        <v>30</v>
      </c>
      <c r="F10" s="79">
        <v>720</v>
      </c>
      <c r="G10" s="26">
        <f t="shared" si="0"/>
        <v>21600</v>
      </c>
      <c r="H10" s="19" t="s">
        <v>36</v>
      </c>
      <c r="I10" s="19" t="s">
        <v>37</v>
      </c>
    </row>
    <row r="11" spans="1:9" x14ac:dyDescent="0.25">
      <c r="A11" s="128" t="s">
        <v>141</v>
      </c>
      <c r="B11" s="129"/>
      <c r="C11" s="130"/>
      <c r="D11" s="61"/>
      <c r="E11" s="61"/>
      <c r="F11" s="61"/>
      <c r="G11" s="62">
        <f>SUM(G7:G10)</f>
        <v>192600</v>
      </c>
      <c r="H11" s="61"/>
      <c r="I11" s="61"/>
    </row>
    <row r="13" spans="1:9" ht="15.75" x14ac:dyDescent="0.25">
      <c r="B13" s="84"/>
      <c r="C13" s="55"/>
      <c r="D13" s="55"/>
    </row>
    <row r="14" spans="1:9" ht="25.5" customHeight="1" x14ac:dyDescent="0.25">
      <c r="B14" s="84" t="s">
        <v>134</v>
      </c>
      <c r="C14" s="55"/>
      <c r="D14" s="55" t="s">
        <v>172</v>
      </c>
    </row>
    <row r="15" spans="1:9" ht="25.5" customHeight="1" x14ac:dyDescent="0.25">
      <c r="B15" s="84" t="s">
        <v>135</v>
      </c>
      <c r="C15" s="55"/>
      <c r="D15" s="55" t="s">
        <v>159</v>
      </c>
    </row>
    <row r="16" spans="1:9" ht="38.25" customHeight="1" x14ac:dyDescent="0.25">
      <c r="B16" s="84" t="s">
        <v>137</v>
      </c>
      <c r="C16" s="55"/>
      <c r="D16" s="55" t="s">
        <v>158</v>
      </c>
    </row>
    <row r="17" spans="2:4" ht="22.5" customHeight="1" x14ac:dyDescent="0.25">
      <c r="B17" s="84" t="s">
        <v>139</v>
      </c>
      <c r="C17" s="57"/>
      <c r="D17" s="84" t="s">
        <v>157</v>
      </c>
    </row>
    <row r="18" spans="2:4" ht="15.75" x14ac:dyDescent="0.25">
      <c r="B18" s="84"/>
      <c r="D18" s="55"/>
    </row>
  </sheetData>
  <mergeCells count="4">
    <mergeCell ref="F1:I3"/>
    <mergeCell ref="H4:I4"/>
    <mergeCell ref="A8:I8"/>
    <mergeCell ref="A11:C11"/>
  </mergeCells>
  <pageMargins left="0.7" right="0.7" top="0.75" bottom="0.75" header="0.3" footer="0.3"/>
  <pageSetup paperSize="9" scale="6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BreakPreview" topLeftCell="A9" zoomScale="80" zoomScaleNormal="70" zoomScaleSheetLayoutView="80" workbookViewId="0">
      <selection activeCell="C12" sqref="C12"/>
    </sheetView>
  </sheetViews>
  <sheetFormatPr defaultRowHeight="15" x14ac:dyDescent="0.25"/>
  <cols>
    <col min="2" max="2" width="41.28515625" style="80" customWidth="1"/>
    <col min="3" max="3" width="58.7109375" customWidth="1"/>
    <col min="4" max="4" width="18" customWidth="1"/>
    <col min="5" max="5" width="16.5703125" customWidth="1"/>
    <col min="6" max="6" width="16" customWidth="1"/>
    <col min="7" max="7" width="19.5703125" customWidth="1"/>
    <col min="8" max="8" width="11.85546875" customWidth="1"/>
    <col min="9" max="9" width="21.28515625" customWidth="1"/>
  </cols>
  <sheetData>
    <row r="1" spans="1:9" ht="15" customHeight="1" x14ac:dyDescent="0.25">
      <c r="D1" s="53"/>
      <c r="E1" s="53"/>
      <c r="F1" s="126" t="s">
        <v>169</v>
      </c>
      <c r="G1" s="126"/>
      <c r="H1" s="126"/>
      <c r="I1" s="126"/>
    </row>
    <row r="2" spans="1:9" ht="15" customHeight="1" x14ac:dyDescent="0.25">
      <c r="C2" s="53"/>
      <c r="D2" s="53"/>
      <c r="E2" s="53"/>
      <c r="F2" s="126"/>
      <c r="G2" s="126"/>
      <c r="H2" s="126"/>
      <c r="I2" s="126"/>
    </row>
    <row r="3" spans="1:9" x14ac:dyDescent="0.25">
      <c r="C3" s="53"/>
      <c r="D3" s="53"/>
      <c r="E3" s="53"/>
      <c r="F3" s="126"/>
      <c r="G3" s="126"/>
      <c r="H3" s="126"/>
      <c r="I3" s="126"/>
    </row>
    <row r="4" spans="1:9" ht="19.5" customHeight="1" x14ac:dyDescent="0.25">
      <c r="C4" s="88"/>
      <c r="E4" s="53"/>
      <c r="F4" s="53"/>
      <c r="H4" s="126" t="s">
        <v>170</v>
      </c>
      <c r="I4" s="126"/>
    </row>
    <row r="6" spans="1:9" ht="25.5" x14ac:dyDescent="0.25">
      <c r="A6" s="89" t="s">
        <v>26</v>
      </c>
      <c r="B6" s="14" t="s">
        <v>1</v>
      </c>
      <c r="C6" s="15" t="s">
        <v>27</v>
      </c>
      <c r="D6" s="14" t="s">
        <v>28</v>
      </c>
      <c r="E6" s="14" t="s">
        <v>29</v>
      </c>
      <c r="F6" s="16" t="s">
        <v>30</v>
      </c>
      <c r="G6" s="16" t="s">
        <v>31</v>
      </c>
      <c r="H6" s="89" t="s">
        <v>32</v>
      </c>
      <c r="I6" s="89" t="s">
        <v>33</v>
      </c>
    </row>
    <row r="7" spans="1:9" ht="18.75" hidden="1" customHeight="1" x14ac:dyDescent="0.25">
      <c r="A7" s="139"/>
      <c r="B7" s="139"/>
      <c r="C7" s="139"/>
      <c r="D7" s="139"/>
      <c r="E7" s="139"/>
      <c r="F7" s="139"/>
      <c r="G7" s="139"/>
      <c r="H7" s="139"/>
      <c r="I7" s="139"/>
    </row>
    <row r="8" spans="1:9" ht="60" customHeight="1" x14ac:dyDescent="0.25">
      <c r="A8" s="17">
        <v>2</v>
      </c>
      <c r="B8" s="93" t="s">
        <v>201</v>
      </c>
      <c r="C8" s="71" t="s">
        <v>202</v>
      </c>
      <c r="D8" s="77" t="s">
        <v>181</v>
      </c>
      <c r="E8" s="78">
        <v>30</v>
      </c>
      <c r="F8" s="79">
        <v>720</v>
      </c>
      <c r="G8" s="26">
        <f t="shared" ref="G8" si="0">F8*E8</f>
        <v>21600</v>
      </c>
      <c r="H8" s="19" t="s">
        <v>36</v>
      </c>
      <c r="I8" s="19" t="s">
        <v>37</v>
      </c>
    </row>
    <row r="9" spans="1:9" ht="60" customHeight="1" x14ac:dyDescent="0.25">
      <c r="A9" s="17">
        <v>4</v>
      </c>
      <c r="B9" s="93" t="s">
        <v>204</v>
      </c>
      <c r="C9" s="71" t="s">
        <v>205</v>
      </c>
      <c r="D9" s="77" t="s">
        <v>181</v>
      </c>
      <c r="E9" s="78">
        <v>50</v>
      </c>
      <c r="F9" s="79">
        <v>1780</v>
      </c>
      <c r="G9" s="26">
        <f>E9*F9</f>
        <v>89000</v>
      </c>
      <c r="H9" s="23" t="s">
        <v>36</v>
      </c>
      <c r="I9" s="23" t="s">
        <v>37</v>
      </c>
    </row>
    <row r="10" spans="1:9" ht="60" hidden="1" customHeight="1" x14ac:dyDescent="0.25">
      <c r="A10" s="17">
        <v>5</v>
      </c>
      <c r="B10" s="93" t="s">
        <v>206</v>
      </c>
      <c r="C10" s="71"/>
      <c r="D10" s="77" t="s">
        <v>181</v>
      </c>
      <c r="E10" s="78">
        <v>100</v>
      </c>
      <c r="F10" s="79"/>
      <c r="G10" s="26"/>
      <c r="H10" s="23" t="s">
        <v>36</v>
      </c>
      <c r="I10" s="23" t="s">
        <v>37</v>
      </c>
    </row>
    <row r="11" spans="1:9" ht="60" customHeight="1" x14ac:dyDescent="0.25">
      <c r="A11" s="17">
        <v>5</v>
      </c>
      <c r="B11" s="93" t="s">
        <v>207</v>
      </c>
      <c r="C11" s="71"/>
      <c r="D11" s="77" t="s">
        <v>208</v>
      </c>
      <c r="E11" s="78">
        <v>3300</v>
      </c>
      <c r="F11" s="79">
        <v>29.9</v>
      </c>
      <c r="G11" s="26">
        <f>E11*F11</f>
        <v>98670</v>
      </c>
      <c r="H11" s="23" t="s">
        <v>36</v>
      </c>
      <c r="I11" s="23" t="s">
        <v>37</v>
      </c>
    </row>
    <row r="12" spans="1:9" ht="182.25" customHeight="1" x14ac:dyDescent="0.25">
      <c r="A12" s="91">
        <v>7</v>
      </c>
      <c r="B12" s="93" t="s">
        <v>209</v>
      </c>
      <c r="C12" s="92" t="s">
        <v>210</v>
      </c>
      <c r="D12" s="77" t="s">
        <v>180</v>
      </c>
      <c r="E12" s="78">
        <v>2</v>
      </c>
      <c r="F12" s="79">
        <v>16200</v>
      </c>
      <c r="G12" s="26">
        <f t="shared" ref="G12" si="1">E12*F12</f>
        <v>32400</v>
      </c>
      <c r="H12" s="23" t="s">
        <v>36</v>
      </c>
      <c r="I12" s="23" t="s">
        <v>37</v>
      </c>
    </row>
    <row r="13" spans="1:9" ht="27" customHeight="1" x14ac:dyDescent="0.25">
      <c r="A13" s="49">
        <v>8</v>
      </c>
      <c r="B13" s="95" t="s">
        <v>93</v>
      </c>
      <c r="C13" s="47" t="s">
        <v>98</v>
      </c>
      <c r="D13" s="32" t="s">
        <v>88</v>
      </c>
      <c r="E13" s="33">
        <v>20</v>
      </c>
      <c r="F13" s="52">
        <v>2319.56</v>
      </c>
      <c r="G13" s="52">
        <f>E13*F13</f>
        <v>46391.199999999997</v>
      </c>
      <c r="H13" s="32" t="s">
        <v>36</v>
      </c>
      <c r="I13" s="32" t="s">
        <v>37</v>
      </c>
    </row>
    <row r="14" spans="1:9" ht="38.25" x14ac:dyDescent="0.25">
      <c r="A14" s="49">
        <v>9</v>
      </c>
      <c r="B14" s="37" t="s">
        <v>92</v>
      </c>
      <c r="C14" s="48" t="s">
        <v>99</v>
      </c>
      <c r="D14" s="32" t="s">
        <v>88</v>
      </c>
      <c r="E14" s="33">
        <v>20</v>
      </c>
      <c r="F14" s="52">
        <v>672.9</v>
      </c>
      <c r="G14" s="52">
        <f t="shared" ref="G14:G15" si="2">E14*F14</f>
        <v>13458</v>
      </c>
      <c r="H14" s="32" t="s">
        <v>36</v>
      </c>
      <c r="I14" s="32" t="s">
        <v>37</v>
      </c>
    </row>
    <row r="15" spans="1:9" ht="32.25" customHeight="1" x14ac:dyDescent="0.25">
      <c r="A15" s="49">
        <v>10</v>
      </c>
      <c r="B15" s="37" t="s">
        <v>96</v>
      </c>
      <c r="C15" s="48" t="s">
        <v>100</v>
      </c>
      <c r="D15" s="32" t="s">
        <v>89</v>
      </c>
      <c r="E15" s="33">
        <v>100</v>
      </c>
      <c r="F15" s="52">
        <v>2746.12</v>
      </c>
      <c r="G15" s="52">
        <f t="shared" si="2"/>
        <v>274612</v>
      </c>
      <c r="H15" s="32" t="s">
        <v>36</v>
      </c>
      <c r="I15" s="32" t="s">
        <v>37</v>
      </c>
    </row>
    <row r="16" spans="1:9" ht="42" customHeight="1" x14ac:dyDescent="0.25">
      <c r="A16" s="17">
        <v>11</v>
      </c>
      <c r="B16" s="18" t="s">
        <v>149</v>
      </c>
      <c r="C16" s="17" t="s">
        <v>154</v>
      </c>
      <c r="D16" s="19" t="s">
        <v>88</v>
      </c>
      <c r="E16" s="20">
        <v>250</v>
      </c>
      <c r="F16" s="21">
        <v>3371.22</v>
      </c>
      <c r="G16" s="22">
        <f>F16*E16</f>
        <v>842805</v>
      </c>
      <c r="H16" s="23" t="s">
        <v>36</v>
      </c>
      <c r="I16" s="23" t="s">
        <v>37</v>
      </c>
    </row>
    <row r="17" spans="1:9" x14ac:dyDescent="0.25">
      <c r="A17" s="128" t="s">
        <v>141</v>
      </c>
      <c r="B17" s="129"/>
      <c r="C17" s="130"/>
      <c r="D17" s="61"/>
      <c r="E17" s="61"/>
      <c r="F17" s="61"/>
      <c r="G17" s="62">
        <f>SUM(G7:G16)</f>
        <v>1418936.2</v>
      </c>
      <c r="H17" s="61"/>
      <c r="I17" s="61"/>
    </row>
    <row r="19" spans="1:9" ht="15.75" x14ac:dyDescent="0.25">
      <c r="B19" s="87"/>
      <c r="C19" s="55"/>
      <c r="D19" s="55"/>
    </row>
    <row r="20" spans="1:9" ht="25.5" customHeight="1" x14ac:dyDescent="0.25">
      <c r="B20" s="87" t="s">
        <v>211</v>
      </c>
      <c r="C20" s="55"/>
      <c r="D20" s="55" t="s">
        <v>212</v>
      </c>
    </row>
    <row r="21" spans="1:9" ht="25.5" hidden="1" customHeight="1" x14ac:dyDescent="0.25">
      <c r="B21" s="87" t="s">
        <v>135</v>
      </c>
      <c r="C21" s="55"/>
      <c r="D21" s="55" t="s">
        <v>159</v>
      </c>
    </row>
    <row r="22" spans="1:9" ht="38.25" customHeight="1" x14ac:dyDescent="0.25">
      <c r="B22" s="87" t="s">
        <v>137</v>
      </c>
      <c r="C22" s="55"/>
      <c r="D22" s="55" t="s">
        <v>158</v>
      </c>
    </row>
    <row r="23" spans="1:9" ht="22.5" customHeight="1" x14ac:dyDescent="0.25">
      <c r="B23" s="87" t="s">
        <v>139</v>
      </c>
      <c r="C23" s="57"/>
      <c r="D23" s="87" t="s">
        <v>157</v>
      </c>
    </row>
    <row r="24" spans="1:9" ht="15.75" x14ac:dyDescent="0.25">
      <c r="B24" s="87"/>
      <c r="D24" s="55"/>
    </row>
  </sheetData>
  <mergeCells count="4">
    <mergeCell ref="F1:I3"/>
    <mergeCell ref="H4:I4"/>
    <mergeCell ref="A7:I7"/>
    <mergeCell ref="A17:C17"/>
  </mergeCells>
  <pageMargins left="0.25" right="0.25" top="0.75" bottom="0.75" header="0.3" footer="0.3"/>
  <pageSetup paperSize="9" scale="6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view="pageBreakPreview" zoomScale="80" zoomScaleNormal="70" zoomScaleSheetLayoutView="80" workbookViewId="0">
      <selection activeCell="F10" sqref="F10"/>
    </sheetView>
  </sheetViews>
  <sheetFormatPr defaultRowHeight="15" x14ac:dyDescent="0.25"/>
  <cols>
    <col min="2" max="2" width="41.28515625" style="80" customWidth="1"/>
    <col min="3" max="3" width="58.7109375" customWidth="1"/>
    <col min="4" max="4" width="18" customWidth="1"/>
    <col min="5" max="5" width="16.5703125" customWidth="1"/>
    <col min="6" max="6" width="16" customWidth="1"/>
    <col min="7" max="7" width="19.5703125" customWidth="1"/>
    <col min="8" max="8" width="11.85546875" customWidth="1"/>
    <col min="9" max="9" width="21.28515625" customWidth="1"/>
  </cols>
  <sheetData>
    <row r="1" spans="1:9" ht="15" customHeight="1" x14ac:dyDescent="0.25">
      <c r="D1" s="53"/>
      <c r="E1" s="53"/>
      <c r="F1" s="126" t="s">
        <v>169</v>
      </c>
      <c r="G1" s="126"/>
      <c r="H1" s="126"/>
      <c r="I1" s="126"/>
    </row>
    <row r="2" spans="1:9" ht="15" customHeight="1" x14ac:dyDescent="0.25">
      <c r="C2" s="53"/>
      <c r="D2" s="53"/>
      <c r="E2" s="53"/>
      <c r="F2" s="126"/>
      <c r="G2" s="126"/>
      <c r="H2" s="126"/>
      <c r="I2" s="126"/>
    </row>
    <row r="3" spans="1:9" x14ac:dyDescent="0.25">
      <c r="C3" s="53"/>
      <c r="D3" s="53"/>
      <c r="E3" s="53"/>
      <c r="F3" s="126"/>
      <c r="G3" s="126"/>
      <c r="H3" s="126"/>
      <c r="I3" s="126"/>
    </row>
    <row r="4" spans="1:9" ht="19.5" customHeight="1" x14ac:dyDescent="0.25">
      <c r="C4" s="97"/>
      <c r="E4" s="53"/>
      <c r="F4" s="53"/>
      <c r="H4" s="126" t="s">
        <v>170</v>
      </c>
      <c r="I4" s="126"/>
    </row>
    <row r="6" spans="1:9" ht="25.5" x14ac:dyDescent="0.25">
      <c r="A6" s="98" t="s">
        <v>26</v>
      </c>
      <c r="B6" s="14" t="s">
        <v>1</v>
      </c>
      <c r="C6" s="15" t="s">
        <v>27</v>
      </c>
      <c r="D6" s="14" t="s">
        <v>28</v>
      </c>
      <c r="E6" s="14" t="s">
        <v>29</v>
      </c>
      <c r="F6" s="16" t="s">
        <v>30</v>
      </c>
      <c r="G6" s="16" t="s">
        <v>31</v>
      </c>
      <c r="H6" s="98" t="s">
        <v>32</v>
      </c>
      <c r="I6" s="98" t="s">
        <v>33</v>
      </c>
    </row>
    <row r="7" spans="1:9" ht="18.75" hidden="1" customHeight="1" x14ac:dyDescent="0.25">
      <c r="A7" s="139"/>
      <c r="B7" s="139"/>
      <c r="C7" s="139"/>
      <c r="D7" s="139"/>
      <c r="E7" s="139"/>
      <c r="F7" s="139"/>
      <c r="G7" s="139"/>
      <c r="H7" s="139"/>
      <c r="I7" s="139"/>
    </row>
    <row r="8" spans="1:9" ht="60" customHeight="1" x14ac:dyDescent="0.25">
      <c r="A8" s="17">
        <v>1</v>
      </c>
      <c r="B8" s="93" t="s">
        <v>213</v>
      </c>
      <c r="C8" s="71" t="s">
        <v>214</v>
      </c>
      <c r="D8" s="77" t="s">
        <v>181</v>
      </c>
      <c r="E8" s="78">
        <v>200</v>
      </c>
      <c r="F8" s="79">
        <v>415</v>
      </c>
      <c r="G8" s="26">
        <f t="shared" ref="G8:G9" si="0">F8*E8</f>
        <v>83000</v>
      </c>
      <c r="H8" s="19" t="s">
        <v>36</v>
      </c>
      <c r="I8" s="19" t="s">
        <v>37</v>
      </c>
    </row>
    <row r="9" spans="1:9" ht="60" customHeight="1" x14ac:dyDescent="0.25">
      <c r="A9" s="17">
        <v>2</v>
      </c>
      <c r="B9" s="93" t="s">
        <v>215</v>
      </c>
      <c r="C9" s="99" t="s">
        <v>218</v>
      </c>
      <c r="D9" s="77" t="s">
        <v>181</v>
      </c>
      <c r="E9" s="78">
        <v>50</v>
      </c>
      <c r="F9" s="79">
        <v>570</v>
      </c>
      <c r="G9" s="26">
        <f t="shared" si="0"/>
        <v>28500</v>
      </c>
      <c r="H9" s="19" t="s">
        <v>36</v>
      </c>
      <c r="I9" s="19" t="s">
        <v>37</v>
      </c>
    </row>
    <row r="10" spans="1:9" ht="60" customHeight="1" x14ac:dyDescent="0.25">
      <c r="A10" s="17">
        <v>3</v>
      </c>
      <c r="B10" s="94" t="s">
        <v>216</v>
      </c>
      <c r="C10" s="100" t="s">
        <v>217</v>
      </c>
      <c r="D10" s="77" t="s">
        <v>181</v>
      </c>
      <c r="E10" s="20">
        <v>200</v>
      </c>
      <c r="F10" s="21">
        <v>950</v>
      </c>
      <c r="G10" s="22">
        <f>F10*E10</f>
        <v>190000</v>
      </c>
      <c r="H10" s="23" t="s">
        <v>36</v>
      </c>
      <c r="I10" s="23" t="s">
        <v>37</v>
      </c>
    </row>
    <row r="11" spans="1:9" x14ac:dyDescent="0.25">
      <c r="A11" s="128" t="s">
        <v>141</v>
      </c>
      <c r="B11" s="129"/>
      <c r="C11" s="130"/>
      <c r="D11" s="61"/>
      <c r="E11" s="61"/>
      <c r="F11" s="61"/>
      <c r="G11" s="62">
        <f>SUM(G7:G10)</f>
        <v>301500</v>
      </c>
      <c r="H11" s="61"/>
      <c r="I11" s="61"/>
    </row>
    <row r="13" spans="1:9" ht="15.75" x14ac:dyDescent="0.25">
      <c r="B13" s="96"/>
      <c r="C13" s="55"/>
      <c r="D13" s="55"/>
    </row>
    <row r="14" spans="1:9" ht="25.5" customHeight="1" x14ac:dyDescent="0.25">
      <c r="B14" s="96" t="s">
        <v>211</v>
      </c>
      <c r="C14" s="55"/>
      <c r="D14" s="55" t="s">
        <v>212</v>
      </c>
    </row>
    <row r="15" spans="1:9" ht="25.5" hidden="1" customHeight="1" x14ac:dyDescent="0.25">
      <c r="B15" s="96" t="s">
        <v>135</v>
      </c>
      <c r="C15" s="55"/>
      <c r="D15" s="55" t="s">
        <v>159</v>
      </c>
    </row>
    <row r="16" spans="1:9" ht="38.25" customHeight="1" x14ac:dyDescent="0.25">
      <c r="B16" s="96" t="s">
        <v>137</v>
      </c>
      <c r="C16" s="55"/>
      <c r="D16" s="55" t="s">
        <v>158</v>
      </c>
    </row>
    <row r="17" spans="2:4" ht="22.5" customHeight="1" x14ac:dyDescent="0.25">
      <c r="B17" s="96" t="s">
        <v>139</v>
      </c>
      <c r="C17" s="57"/>
      <c r="D17" s="96" t="s">
        <v>157</v>
      </c>
    </row>
    <row r="18" spans="2:4" ht="15.75" x14ac:dyDescent="0.25">
      <c r="B18" s="96"/>
      <c r="D18" s="55"/>
    </row>
  </sheetData>
  <mergeCells count="4">
    <mergeCell ref="F1:I3"/>
    <mergeCell ref="H4:I4"/>
    <mergeCell ref="A7:I7"/>
    <mergeCell ref="A11:C11"/>
  </mergeCells>
  <pageMargins left="0.25" right="0.25" top="0.75" bottom="0.75" header="0.3" footer="0.3"/>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3</vt:i4>
      </vt:variant>
    </vt:vector>
  </HeadingPairs>
  <TitlesOfParts>
    <vt:vector size="14" baseType="lpstr">
      <vt:lpstr>Тарелки</vt:lpstr>
      <vt:lpstr>Лист2</vt:lpstr>
      <vt:lpstr>Портал</vt:lpstr>
      <vt:lpstr>375</vt:lpstr>
      <vt:lpstr>Лист3</vt:lpstr>
      <vt:lpstr>набор-пульсоксиметр</vt:lpstr>
      <vt:lpstr>ганцикловир</vt:lpstr>
      <vt:lpstr>ганцикловир (2)</vt:lpstr>
      <vt:lpstr>иглы спинальные</vt:lpstr>
      <vt:lpstr>Небулайзер</vt:lpstr>
      <vt:lpstr>сервисное обслуживание</vt:lpstr>
      <vt:lpstr>'375'!Область_печати</vt:lpstr>
      <vt:lpstr>'сервисное обслуживание'!Область_печати</vt:lpstr>
      <vt:lpstr>Тарелки!Область_печати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2023-10-26T05:44:03Z</dcterms:modified>
</cp:coreProperties>
</file>